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Listed\Terabyte Plus Public Company Limited\Terabyte Plus_Q3'Sep24\"/>
    </mc:Choice>
  </mc:AlternateContent>
  <xr:revisionPtr revIDLastSave="0" documentId="13_ncr:1_{FA83F896-0435-4892-8530-B650A403E076}" xr6:coauthVersionLast="47" xr6:coauthVersionMax="47" xr10:uidLastSave="{00000000-0000-0000-0000-000000000000}"/>
  <bookViews>
    <workbookView xWindow="-120" yWindow="-120" windowWidth="21840" windowHeight="13020" tabRatio="744" activeTab="5" xr2:uid="{00000000-000D-0000-FFFF-FFFF00000000}"/>
  </bookViews>
  <sheets>
    <sheet name="2-4" sheetId="8" r:id="rId1"/>
    <sheet name="5 (3m)" sheetId="9" r:id="rId2"/>
    <sheet name="6 (9m)" sheetId="10" r:id="rId3"/>
    <sheet name="7 " sheetId="11" r:id="rId4"/>
    <sheet name="8" sheetId="12" r:id="rId5"/>
    <sheet name="9-10" sheetId="1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2" i="13" l="1"/>
  <c r="H34" i="11" l="1"/>
  <c r="L40" i="8"/>
  <c r="J40" i="8"/>
  <c r="H40" i="8"/>
  <c r="F40" i="8"/>
  <c r="A107" i="8"/>
  <c r="N27" i="12"/>
  <c r="N26" i="12"/>
  <c r="N25" i="12"/>
  <c r="N22" i="12"/>
  <c r="L82" i="13"/>
  <c r="J82" i="13"/>
  <c r="H82" i="13"/>
  <c r="P32" i="11" l="1"/>
  <c r="P31" i="11"/>
  <c r="P30" i="11"/>
  <c r="P27" i="11"/>
  <c r="P22" i="11"/>
  <c r="P21" i="11"/>
  <c r="P20" i="11"/>
  <c r="P17" i="11"/>
  <c r="L74" i="13" l="1"/>
  <c r="L27" i="13"/>
  <c r="H74" i="13"/>
  <c r="H27" i="13"/>
  <c r="L29" i="12"/>
  <c r="J29" i="12"/>
  <c r="H29" i="12"/>
  <c r="F29" i="12"/>
  <c r="N34" i="11"/>
  <c r="L34" i="11"/>
  <c r="J34" i="11"/>
  <c r="F34" i="11"/>
  <c r="L40" i="10"/>
  <c r="L24" i="10"/>
  <c r="L16" i="10"/>
  <c r="L26" i="10" s="1"/>
  <c r="L29" i="10" s="1"/>
  <c r="H40" i="10"/>
  <c r="H24" i="10"/>
  <c r="H16" i="10"/>
  <c r="L40" i="9"/>
  <c r="L24" i="9"/>
  <c r="L16" i="9"/>
  <c r="H40" i="9"/>
  <c r="H24" i="9"/>
  <c r="H16" i="9"/>
  <c r="J74" i="13"/>
  <c r="F74" i="13"/>
  <c r="A57" i="13"/>
  <c r="J27" i="13"/>
  <c r="F27" i="13"/>
  <c r="A37" i="11"/>
  <c r="L19" i="12"/>
  <c r="J19" i="12"/>
  <c r="H19" i="12"/>
  <c r="F19" i="12"/>
  <c r="N17" i="12"/>
  <c r="N16" i="12"/>
  <c r="N15" i="12"/>
  <c r="N12" i="12"/>
  <c r="N24" i="11"/>
  <c r="L24" i="11"/>
  <c r="J24" i="11"/>
  <c r="H24" i="11"/>
  <c r="F24" i="11"/>
  <c r="A3" i="11"/>
  <c r="A3" i="12" s="1"/>
  <c r="A3" i="13" s="1"/>
  <c r="A58" i="13" s="1"/>
  <c r="J40" i="10"/>
  <c r="F40" i="10"/>
  <c r="J24" i="10"/>
  <c r="F24" i="10"/>
  <c r="J16" i="10"/>
  <c r="F16" i="10"/>
  <c r="J40" i="9"/>
  <c r="F40" i="9"/>
  <c r="J24" i="9"/>
  <c r="F24" i="9"/>
  <c r="J16" i="9"/>
  <c r="F16" i="9"/>
  <c r="A1" i="11"/>
  <c r="H39" i="13" l="1"/>
  <c r="H43" i="13" s="1"/>
  <c r="H84" i="13" s="1"/>
  <c r="H87" i="13" s="1"/>
  <c r="F39" i="13"/>
  <c r="F43" i="13" s="1"/>
  <c r="L39" i="13"/>
  <c r="L43" i="13" s="1"/>
  <c r="L84" i="13" s="1"/>
  <c r="L87" i="13" s="1"/>
  <c r="J39" i="13"/>
  <c r="J43" i="13" s="1"/>
  <c r="L42" i="10"/>
  <c r="L26" i="9"/>
  <c r="L29" i="9" s="1"/>
  <c r="L42" i="9" s="1"/>
  <c r="H26" i="10"/>
  <c r="H29" i="10" s="1"/>
  <c r="H42" i="10" s="1"/>
  <c r="H26" i="9"/>
  <c r="H29" i="9" s="1"/>
  <c r="H42" i="9" s="1"/>
  <c r="J26" i="9"/>
  <c r="J29" i="9" s="1"/>
  <c r="J42" i="9" s="1"/>
  <c r="F26" i="10"/>
  <c r="F29" i="10" s="1"/>
  <c r="F42" i="10" s="1"/>
  <c r="J87" i="13"/>
  <c r="N29" i="12"/>
  <c r="N19" i="12"/>
  <c r="P34" i="11"/>
  <c r="P24" i="11"/>
  <c r="J26" i="10"/>
  <c r="J29" i="10" s="1"/>
  <c r="J42" i="10" s="1"/>
  <c r="F26" i="9"/>
  <c r="F29" i="9" s="1"/>
  <c r="F42" i="9" s="1"/>
  <c r="F87" i="13"/>
  <c r="A1" i="12"/>
  <c r="A1" i="13" s="1"/>
  <c r="A56" i="13" s="1"/>
  <c r="L141" i="8" l="1"/>
  <c r="H141" i="8"/>
  <c r="F84" i="8"/>
  <c r="F75" i="8"/>
  <c r="F26" i="8"/>
  <c r="F141" i="8" l="1"/>
  <c r="F42" i="8"/>
  <c r="F86" i="8"/>
  <c r="F143" i="8" l="1"/>
  <c r="H75" i="8"/>
  <c r="J75" i="8"/>
  <c r="L75" i="8"/>
  <c r="H26" i="8"/>
  <c r="J26" i="8"/>
  <c r="L26" i="8"/>
  <c r="L84" i="8"/>
  <c r="J84" i="8"/>
  <c r="H84" i="8"/>
  <c r="H42" i="8" l="1"/>
  <c r="H86" i="8"/>
  <c r="H143" i="8" s="1"/>
  <c r="L86" i="8"/>
  <c r="L143" i="8" s="1"/>
  <c r="J42" i="8"/>
  <c r="J86" i="8"/>
  <c r="L42" i="8"/>
  <c r="A161" i="8" l="1"/>
  <c r="A54" i="8" l="1"/>
  <c r="A110" i="8"/>
  <c r="A109" i="8"/>
  <c r="A108" i="8"/>
  <c r="A56" i="8"/>
  <c r="A55" i="8"/>
  <c r="J141" i="8" l="1"/>
  <c r="J143" i="8" s="1"/>
</calcChain>
</file>

<file path=xl/sharedStrings.xml><?xml version="1.0" encoding="utf-8"?>
<sst xmlns="http://schemas.openxmlformats.org/spreadsheetml/2006/main" count="351" uniqueCount="187">
  <si>
    <t xml:space="preserve">   </t>
  </si>
  <si>
    <t>31 December</t>
  </si>
  <si>
    <t>Notes</t>
  </si>
  <si>
    <t>Assets</t>
  </si>
  <si>
    <t>Current assets</t>
  </si>
  <si>
    <t>Total current assets</t>
  </si>
  <si>
    <t>Non-current assets</t>
  </si>
  <si>
    <t>Director ________________________________________________</t>
  </si>
  <si>
    <t>Total non-current assets</t>
  </si>
  <si>
    <t>Current liabilities</t>
  </si>
  <si>
    <t>Total current liabilities</t>
  </si>
  <si>
    <t>Non-current liabilities</t>
  </si>
  <si>
    <t>Total non-current liabilities</t>
  </si>
  <si>
    <t>Total liabilities</t>
  </si>
  <si>
    <t>Total assets</t>
  </si>
  <si>
    <t>Share capital</t>
  </si>
  <si>
    <t>Issued and paid-up share capital</t>
  </si>
  <si>
    <t>Premium on share capital</t>
  </si>
  <si>
    <t xml:space="preserve">Retained earnings </t>
  </si>
  <si>
    <t>Unappropriated</t>
  </si>
  <si>
    <t>Other income</t>
  </si>
  <si>
    <t>Administrative expenses</t>
  </si>
  <si>
    <t>Profit for the period</t>
  </si>
  <si>
    <t>share capital</t>
  </si>
  <si>
    <t>Total</t>
  </si>
  <si>
    <t>Cash flows from operating activities</t>
  </si>
  <si>
    <t>Profit before income tax for the period</t>
  </si>
  <si>
    <t>- Interest income</t>
  </si>
  <si>
    <t>- Inventories</t>
  </si>
  <si>
    <t>- Income tax paid</t>
  </si>
  <si>
    <t>Cash flows from investing activities</t>
  </si>
  <si>
    <t>Cash flows from financing activities</t>
  </si>
  <si>
    <t>Authorised share capital</t>
  </si>
  <si>
    <t xml:space="preserve"> paid-up</t>
  </si>
  <si>
    <t>Issued and</t>
  </si>
  <si>
    <t xml:space="preserve"> share capital</t>
  </si>
  <si>
    <t>Premium on</t>
  </si>
  <si>
    <t>- Depreciation and amortisation</t>
  </si>
  <si>
    <t>Change in operating assets and liabilities:</t>
  </si>
  <si>
    <t>Audited</t>
  </si>
  <si>
    <t>Consolidated</t>
  </si>
  <si>
    <t>Retained earnings</t>
  </si>
  <si>
    <t xml:space="preserve">Statement of Cash Flows </t>
  </si>
  <si>
    <t>Adjustments to reconcile profit before income tax</t>
  </si>
  <si>
    <t>Beginning balance</t>
  </si>
  <si>
    <t xml:space="preserve">Ending balance </t>
  </si>
  <si>
    <t xml:space="preserve">Statement of Financial Position </t>
  </si>
  <si>
    <t>Statement of Comprehensive Income</t>
  </si>
  <si>
    <t>Unaudited</t>
  </si>
  <si>
    <t>Finance costs</t>
  </si>
  <si>
    <t>equity</t>
  </si>
  <si>
    <t xml:space="preserve">Cash and cash equivalents </t>
  </si>
  <si>
    <t>Dividend income</t>
  </si>
  <si>
    <t>Inventories, net</t>
  </si>
  <si>
    <t>Investments in subsidiaries</t>
  </si>
  <si>
    <t>Intangible assets, net</t>
  </si>
  <si>
    <t>Legal reserve</t>
  </si>
  <si>
    <t xml:space="preserve">Appropriated </t>
  </si>
  <si>
    <t>Selling expenses</t>
  </si>
  <si>
    <t>- Other non-current assets</t>
  </si>
  <si>
    <t>Baht’000</t>
  </si>
  <si>
    <t xml:space="preserve"> equity</t>
  </si>
  <si>
    <t>Total comprehensive income for the period</t>
  </si>
  <si>
    <t>- Finance costs</t>
  </si>
  <si>
    <t>Separate</t>
  </si>
  <si>
    <t>- Dividend income</t>
  </si>
  <si>
    <t>Proceeds from dividend income</t>
  </si>
  <si>
    <t>Liabilities and equity</t>
  </si>
  <si>
    <t>Equity</t>
  </si>
  <si>
    <t>Total equity</t>
  </si>
  <si>
    <t>Total liabilities and equity</t>
  </si>
  <si>
    <t>Changes in equity for the period</t>
  </si>
  <si>
    <t>Profit before income tax</t>
  </si>
  <si>
    <t>Income tax</t>
  </si>
  <si>
    <t>Deposits at financial institutions used as collateral</t>
  </si>
  <si>
    <t>financial information</t>
  </si>
  <si>
    <t>Consolidated financial information</t>
  </si>
  <si>
    <t>Total expenses</t>
  </si>
  <si>
    <t xml:space="preserve">Earnings per share </t>
  </si>
  <si>
    <t>Cash flows before changes in operating assets</t>
  </si>
  <si>
    <t>and liabilities</t>
  </si>
  <si>
    <t>Lease liabilities, net</t>
  </si>
  <si>
    <t>Current portion of lease liabilities, net</t>
  </si>
  <si>
    <t>Right-of-use assets, net</t>
  </si>
  <si>
    <t>Dividend paid</t>
  </si>
  <si>
    <t>Separate financial information</t>
  </si>
  <si>
    <t>The accompanying condensed notes to the interim financial information are an integral part of this interim financial information.</t>
  </si>
  <si>
    <t>Payments for purchases of intangible assets</t>
  </si>
  <si>
    <t>Deferred tax liabilities, net</t>
  </si>
  <si>
    <t>Current portion of finance lease receivables, net</t>
  </si>
  <si>
    <t>Payments for lease liabilities</t>
  </si>
  <si>
    <t>Prepaid service costs</t>
  </si>
  <si>
    <t>Other current assets</t>
  </si>
  <si>
    <t>Revenue from sales</t>
  </si>
  <si>
    <t>Revenue from services</t>
  </si>
  <si>
    <t>Cost of sales</t>
  </si>
  <si>
    <t>Cost of services</t>
  </si>
  <si>
    <t>- Prepaid service costs</t>
  </si>
  <si>
    <t>- Other current assets</t>
  </si>
  <si>
    <t>- Contract liabilities</t>
  </si>
  <si>
    <t>- Income tax refund</t>
  </si>
  <si>
    <t>Goodwill, net</t>
  </si>
  <si>
    <t>Finance lease receivables, net</t>
  </si>
  <si>
    <t>Terabyte Plus Public Company Limited</t>
  </si>
  <si>
    <r>
      <t xml:space="preserve">Liabilities and equity </t>
    </r>
    <r>
      <rPr>
        <sz val="10"/>
        <rFont val="Arial"/>
        <family val="2"/>
      </rPr>
      <t>(continued)</t>
    </r>
  </si>
  <si>
    <t>Other non-current assets</t>
  </si>
  <si>
    <t>Other component of equity</t>
  </si>
  <si>
    <t>Total revenues</t>
  </si>
  <si>
    <t>Deferred tax assets, net</t>
  </si>
  <si>
    <t>Other component</t>
  </si>
  <si>
    <t>of equity</t>
  </si>
  <si>
    <t>combination</t>
  </si>
  <si>
    <t>under common</t>
  </si>
  <si>
    <t>control</t>
  </si>
  <si>
    <t>to net cash provided by operations:</t>
  </si>
  <si>
    <t>- Finance lease receivables</t>
  </si>
  <si>
    <t>Discount from</t>
  </si>
  <si>
    <t xml:space="preserve"> business</t>
  </si>
  <si>
    <t>Items that will not be subsequently reclassified to</t>
  </si>
  <si>
    <t xml:space="preserve">Income tax on items that will not be </t>
  </si>
  <si>
    <t xml:space="preserve">  subsequently reclassified to profit or loss</t>
  </si>
  <si>
    <t>Interest paid</t>
  </si>
  <si>
    <t>profit or loss</t>
  </si>
  <si>
    <t>for the period, net of tax</t>
  </si>
  <si>
    <t>- Gain on disposals of fixed assets</t>
  </si>
  <si>
    <t>Proceeds from disposals of fixed assets</t>
  </si>
  <si>
    <t>Payments for purchases of fixed assets</t>
  </si>
  <si>
    <t>Basic earnings per share</t>
  </si>
  <si>
    <t>Fixed assets, net</t>
  </si>
  <si>
    <t>Non-current contract liabilities</t>
  </si>
  <si>
    <t>Employee benefit obligations</t>
  </si>
  <si>
    <t>Current contract assets, net</t>
  </si>
  <si>
    <t>Current contract liabilities</t>
  </si>
  <si>
    <t xml:space="preserve">Loss on remeasurements of </t>
  </si>
  <si>
    <t>Other comprehensive expense for the period</t>
  </si>
  <si>
    <t>Statement of Changes in Equity</t>
  </si>
  <si>
    <t>Trade and other current receivables, net</t>
  </si>
  <si>
    <t>Trade and other current payables</t>
  </si>
  <si>
    <t>Other comprehensive expense</t>
  </si>
  <si>
    <t>- Allowance for decrease in value of inventories</t>
  </si>
  <si>
    <t>Other comprehensive income:</t>
  </si>
  <si>
    <t xml:space="preserve">Gain on remeasurements of </t>
  </si>
  <si>
    <t>Other comprehensive income</t>
  </si>
  <si>
    <t>Other comprehensive expense:</t>
  </si>
  <si>
    <t>Note</t>
  </si>
  <si>
    <t>Opening balance as at 1 January 2023</t>
  </si>
  <si>
    <t>- Losses on finance lease termination</t>
  </si>
  <si>
    <t>Proceeds from interest income</t>
  </si>
  <si>
    <t>Supplementary information:</t>
  </si>
  <si>
    <t>Opening balance as at 1 January 2024</t>
  </si>
  <si>
    <t>13, 14</t>
  </si>
  <si>
    <t>8, 9, 10</t>
  </si>
  <si>
    <t>- Contract assets</t>
  </si>
  <si>
    <t xml:space="preserve">240,000,000 ordinary shares </t>
  </si>
  <si>
    <t>- Employee benefit expenses</t>
  </si>
  <si>
    <t>- Trade and other current receivables</t>
  </si>
  <si>
    <t xml:space="preserve">  employee benefit obligations</t>
  </si>
  <si>
    <t>- Trade and other current payables</t>
  </si>
  <si>
    <t xml:space="preserve">   at par value of Baht 0.50 per share</t>
  </si>
  <si>
    <t xml:space="preserve">   at paid-up of Baht 0.50 per share</t>
  </si>
  <si>
    <t xml:space="preserve">   (2023: 150,000,000 ordinary shares </t>
  </si>
  <si>
    <t>- Gain on fair value remeasurement of financial assets</t>
  </si>
  <si>
    <t>Issuance of ordinary shares</t>
  </si>
  <si>
    <t>12.1</t>
  </si>
  <si>
    <t>Attributable to the owners of the parent</t>
  </si>
  <si>
    <t>Net cash generated from (paid in) operating activities</t>
  </si>
  <si>
    <t>Net cash generated from (paid in) financing activities</t>
  </si>
  <si>
    <t>Net cash generated from (paid in) investing activities</t>
  </si>
  <si>
    <t>Proceeds from the issuance of ordinary shares</t>
  </si>
  <si>
    <t>Other current financial asset</t>
  </si>
  <si>
    <t xml:space="preserve">   Changes in accounts payable for purchases of assets</t>
  </si>
  <si>
    <t xml:space="preserve">   Changes in fixed assets from leases termination</t>
  </si>
  <si>
    <t xml:space="preserve">   Reassessment of lease liabilities</t>
  </si>
  <si>
    <t xml:space="preserve"> lease agreement</t>
  </si>
  <si>
    <t>As at 30 September 2024</t>
  </si>
  <si>
    <t>30 September</t>
  </si>
  <si>
    <t>For the three-month period ended 30 September 2024</t>
  </si>
  <si>
    <t>For the nine-month period ended 30 September 2024</t>
  </si>
  <si>
    <t>Closing balance as at 30 September 2023</t>
  </si>
  <si>
    <t>Closing balance as at 30 September 2024</t>
  </si>
  <si>
    <t>-</t>
  </si>
  <si>
    <t xml:space="preserve">      at paid-up of Baht 0.50 per share)</t>
  </si>
  <si>
    <t>Net increase in cash and cash equivalents</t>
  </si>
  <si>
    <t>Corporate income tax payable</t>
  </si>
  <si>
    <t>- (Reversal of) expected credit loss</t>
  </si>
  <si>
    <t>Cash generated from operations</t>
  </si>
  <si>
    <t xml:space="preserve">   Acquisition of right-of-use assets under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</si>
</sst>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;\(#,##0\)"/>
    <numFmt numFmtId="167" formatCode="#,##0;\(#,##0\);\-"/>
    <numFmt numFmtId="168" formatCode="#,##0.0;\(#,##0.0\)"/>
    <numFmt numFmtId="169" formatCode="#,##0.00;\(#,##0.00\);\-"/>
    <numFmt numFmtId="170" formatCode="[$$]#,##0.00_);\([$$]#,##0.00\)"/>
    <numFmt numFmtId="171" formatCode="General\ "/>
    <numFmt numFmtId="172" formatCode="_(* #,##0.00_);_(* \(#,##0.00\);_(* \-??_);_(@_)"/>
    <numFmt numFmtId="173" formatCode="&quot; $&quot;#,##0\ ;&quot; $(&quot;#,##0\);&quot; $- &quot;;@\ "/>
    <numFmt numFmtId="174" formatCode="_-* #,##0.00_-;\-* #,##0.00_-;_-* \-??_-;_-@_-"/>
    <numFmt numFmtId="175" formatCode="#,##0.00\ ;&quot; (&quot;#,##0.00\);&quot; -&quot;#\ ;@\ "/>
    <numFmt numFmtId="176" formatCode="_-* #,##0.00_-;\-* #,##0.00_-;_-* &quot;-&quot;??_-;_-@"/>
  </numFmts>
  <fonts count="14" x14ac:knownFonts="1">
    <font>
      <sz val="11"/>
      <color theme="1"/>
      <name val="Calibri"/>
      <family val="2"/>
      <scheme val="minor"/>
    </font>
    <font>
      <sz val="10"/>
      <name val="Cordia New"/>
      <family val="2"/>
    </font>
    <font>
      <sz val="10"/>
      <name val="Arial"/>
      <family val="2"/>
    </font>
    <font>
      <sz val="14"/>
      <name val="Cordia New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4"/>
      <color rgb="FF000000"/>
      <name val="Browallia New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name val="Tahoma"/>
      <family val="2"/>
    </font>
    <font>
      <sz val="11"/>
      <color rgb="FF000000"/>
      <name val="Tahoma"/>
      <family val="2"/>
    </font>
    <font>
      <u/>
      <sz val="10"/>
      <color rgb="FF0563C1"/>
      <name val="Georgia"/>
      <family val="1"/>
    </font>
    <font>
      <sz val="10"/>
      <color theme="1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rgb="FFFAFAFA"/>
        <bgColor rgb="FFFAFAFA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</borders>
  <cellStyleXfs count="62">
    <xf numFmtId="0" fontId="0" fillId="0" borderId="0"/>
    <xf numFmtId="43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170" fontId="6" fillId="0" borderId="0" applyAlignment="0"/>
    <xf numFmtId="0" fontId="1" fillId="0" borderId="0"/>
    <xf numFmtId="0" fontId="2" fillId="0" borderId="0"/>
    <xf numFmtId="0" fontId="7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165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5" fillId="0" borderId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70" fontId="5" fillId="0" borderId="0"/>
    <xf numFmtId="0" fontId="9" fillId="0" borderId="0" applyBorder="0" applyProtection="0"/>
    <xf numFmtId="172" fontId="10" fillId="0" borderId="0" applyBorder="0" applyProtection="0"/>
    <xf numFmtId="173" fontId="2" fillId="0" borderId="0" applyFill="0" applyBorder="0" applyAlignment="0" applyProtection="0"/>
    <xf numFmtId="43" fontId="5" fillId="0" borderId="0" applyFont="0" applyFill="0" applyBorder="0" applyAlignment="0" applyProtection="0"/>
    <xf numFmtId="173" fontId="2" fillId="0" borderId="0" applyFill="0" applyBorder="0" applyAlignment="0" applyProtection="0"/>
    <xf numFmtId="171" fontId="2" fillId="0" borderId="0"/>
    <xf numFmtId="172" fontId="10" fillId="0" borderId="0" applyBorder="0" applyProtection="0"/>
    <xf numFmtId="173" fontId="2" fillId="0" borderId="0" applyBorder="0" applyProtection="0"/>
    <xf numFmtId="0" fontId="9" fillId="0" borderId="0" applyBorder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4" fontId="2" fillId="0" borderId="0" applyFill="0" applyBorder="0" applyAlignment="0" applyProtection="0"/>
    <xf numFmtId="43" fontId="6" fillId="0" borderId="0" applyFont="0" applyFill="0" applyBorder="0" applyAlignment="0" applyProtection="0"/>
    <xf numFmtId="175" fontId="2" fillId="0" borderId="0" applyFill="0" applyBorder="0" applyAlignment="0" applyProtection="0"/>
    <xf numFmtId="175" fontId="2" fillId="0" borderId="0" applyFill="0" applyBorder="0" applyAlignment="0" applyProtection="0"/>
    <xf numFmtId="43" fontId="5" fillId="0" borderId="0" applyFont="0" applyFill="0" applyBorder="0" applyAlignment="0" applyProtection="0"/>
    <xf numFmtId="175" fontId="2" fillId="0" borderId="0" applyFill="0" applyBorder="0" applyAlignment="0" applyProtection="0"/>
    <xf numFmtId="170" fontId="6" fillId="0" borderId="0" applyAlignment="0"/>
    <xf numFmtId="0" fontId="11" fillId="0" borderId="4" applyNumberFormat="0" applyFill="0" applyBorder="0" applyAlignment="0">
      <alignment wrapText="1"/>
      <protection locked="0"/>
    </xf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2" fillId="0" borderId="0"/>
  </cellStyleXfs>
  <cellXfs count="183">
    <xf numFmtId="0" fontId="0" fillId="0" borderId="0" xfId="0"/>
    <xf numFmtId="166" fontId="4" fillId="0" borderId="0" xfId="4" applyNumberFormat="1" applyFont="1" applyAlignment="1">
      <alignment horizontal="right" vertical="center"/>
    </xf>
    <xf numFmtId="167" fontId="2" fillId="0" borderId="0" xfId="9" applyNumberFormat="1" applyFont="1" applyAlignment="1">
      <alignment horizontal="right" vertical="center"/>
    </xf>
    <xf numFmtId="166" fontId="2" fillId="0" borderId="0" xfId="9" applyNumberFormat="1" applyFont="1" applyAlignment="1">
      <alignment vertical="center"/>
    </xf>
    <xf numFmtId="167" fontId="2" fillId="0" borderId="1" xfId="9" applyNumberFormat="1" applyFont="1" applyBorder="1" applyAlignment="1">
      <alignment horizontal="right" vertical="center"/>
    </xf>
    <xf numFmtId="164" fontId="2" fillId="0" borderId="0" xfId="9" applyNumberFormat="1" applyFont="1" applyAlignment="1">
      <alignment horizontal="center" vertical="center"/>
    </xf>
    <xf numFmtId="164" fontId="2" fillId="0" borderId="0" xfId="9" applyNumberFormat="1" applyFont="1" applyAlignment="1">
      <alignment horizontal="left" vertical="center"/>
    </xf>
    <xf numFmtId="166" fontId="4" fillId="0" borderId="0" xfId="6" applyNumberFormat="1" applyFont="1" applyAlignment="1">
      <alignment horizontal="left" vertical="center"/>
    </xf>
    <xf numFmtId="166" fontId="2" fillId="0" borderId="0" xfId="6" applyNumberFormat="1" applyFont="1" applyAlignment="1">
      <alignment horizontal="center" vertical="center"/>
    </xf>
    <xf numFmtId="166" fontId="2" fillId="0" borderId="0" xfId="6" applyNumberFormat="1" applyFont="1" applyAlignment="1">
      <alignment horizontal="left" vertical="center"/>
    </xf>
    <xf numFmtId="166" fontId="2" fillId="0" borderId="0" xfId="6" applyNumberFormat="1" applyFont="1" applyAlignment="1">
      <alignment horizontal="right" vertical="center"/>
    </xf>
    <xf numFmtId="166" fontId="2" fillId="0" borderId="0" xfId="6" applyNumberFormat="1" applyFont="1" applyAlignment="1">
      <alignment vertical="center"/>
    </xf>
    <xf numFmtId="166" fontId="4" fillId="0" borderId="1" xfId="13" applyNumberFormat="1" applyFont="1" applyBorder="1" applyAlignment="1">
      <alignment horizontal="left" vertical="center"/>
    </xf>
    <xf numFmtId="166" fontId="4" fillId="0" borderId="1" xfId="6" applyNumberFormat="1" applyFont="1" applyBorder="1" applyAlignment="1">
      <alignment horizontal="left" vertical="center"/>
    </xf>
    <xf numFmtId="166" fontId="2" fillId="0" borderId="1" xfId="6" applyNumberFormat="1" applyFont="1" applyBorder="1" applyAlignment="1">
      <alignment horizontal="center" vertical="center"/>
    </xf>
    <xf numFmtId="166" fontId="2" fillId="0" borderId="1" xfId="6" applyNumberFormat="1" applyFont="1" applyBorder="1" applyAlignment="1">
      <alignment horizontal="left" vertical="center"/>
    </xf>
    <xf numFmtId="166" fontId="2" fillId="0" borderId="1" xfId="6" applyNumberFormat="1" applyFont="1" applyBorder="1" applyAlignment="1">
      <alignment horizontal="right" vertical="center"/>
    </xf>
    <xf numFmtId="166" fontId="2" fillId="0" borderId="0" xfId="0" applyNumberFormat="1" applyFont="1" applyAlignment="1">
      <alignment horizontal="left" vertical="center"/>
    </xf>
    <xf numFmtId="166" fontId="2" fillId="0" borderId="0" xfId="0" applyNumberFormat="1" applyFont="1" applyAlignment="1">
      <alignment vertical="center"/>
    </xf>
    <xf numFmtId="166" fontId="4" fillId="0" borderId="0" xfId="7" applyNumberFormat="1" applyFont="1" applyAlignment="1">
      <alignment horizontal="left" vertical="center"/>
    </xf>
    <xf numFmtId="166" fontId="4" fillId="0" borderId="0" xfId="9" applyNumberFormat="1" applyFont="1" applyAlignment="1">
      <alignment horizontal="left" vertical="center"/>
    </xf>
    <xf numFmtId="166" fontId="2" fillId="0" borderId="0" xfId="9" applyNumberFormat="1" applyFont="1" applyAlignment="1">
      <alignment horizontal="center" vertical="center"/>
    </xf>
    <xf numFmtId="166" fontId="2" fillId="0" borderId="0" xfId="9" applyNumberFormat="1" applyFont="1" applyAlignment="1">
      <alignment horizontal="left" vertical="center"/>
    </xf>
    <xf numFmtId="166" fontId="4" fillId="0" borderId="1" xfId="9" applyNumberFormat="1" applyFont="1" applyBorder="1" applyAlignment="1">
      <alignment horizontal="left" vertical="center"/>
    </xf>
    <xf numFmtId="166" fontId="2" fillId="0" borderId="1" xfId="9" applyNumberFormat="1" applyFont="1" applyBorder="1" applyAlignment="1">
      <alignment horizontal="center" vertical="center"/>
    </xf>
    <xf numFmtId="166" fontId="2" fillId="0" borderId="1" xfId="9" applyNumberFormat="1" applyFont="1" applyBorder="1" applyAlignment="1">
      <alignment horizontal="left" vertical="center"/>
    </xf>
    <xf numFmtId="164" fontId="2" fillId="0" borderId="1" xfId="9" applyNumberFormat="1" applyFont="1" applyBorder="1" applyAlignment="1">
      <alignment horizontal="left" vertical="center"/>
    </xf>
    <xf numFmtId="164" fontId="2" fillId="0" borderId="1" xfId="9" applyNumberFormat="1" applyFont="1" applyBorder="1" applyAlignment="1">
      <alignment horizontal="center" vertical="center"/>
    </xf>
    <xf numFmtId="0" fontId="4" fillId="0" borderId="0" xfId="11" applyFont="1" applyAlignment="1">
      <alignment vertical="center"/>
    </xf>
    <xf numFmtId="0" fontId="2" fillId="0" borderId="0" xfId="11" applyFont="1" applyAlignment="1">
      <alignment horizontal="right" vertical="center"/>
    </xf>
    <xf numFmtId="167" fontId="2" fillId="0" borderId="0" xfId="11" applyNumberFormat="1" applyFont="1" applyAlignment="1">
      <alignment horizontal="right" vertical="center"/>
    </xf>
    <xf numFmtId="0" fontId="2" fillId="0" borderId="0" xfId="11" applyFont="1" applyAlignment="1">
      <alignment vertical="center"/>
    </xf>
    <xf numFmtId="0" fontId="4" fillId="0" borderId="1" xfId="11" applyFont="1" applyBorder="1" applyAlignment="1">
      <alignment vertical="center"/>
    </xf>
    <xf numFmtId="0" fontId="2" fillId="0" borderId="1" xfId="11" applyFont="1" applyBorder="1" applyAlignment="1">
      <alignment horizontal="right" vertical="center"/>
    </xf>
    <xf numFmtId="167" fontId="2" fillId="0" borderId="1" xfId="11" applyNumberFormat="1" applyFont="1" applyBorder="1" applyAlignment="1">
      <alignment horizontal="right" vertical="center"/>
    </xf>
    <xf numFmtId="166" fontId="4" fillId="0" borderId="0" xfId="0" applyNumberFormat="1" applyFont="1" applyAlignment="1">
      <alignment horizontal="left" vertical="center"/>
    </xf>
    <xf numFmtId="166" fontId="4" fillId="0" borderId="0" xfId="0" applyNumberFormat="1" applyFont="1" applyAlignment="1">
      <alignment horizontal="center" vertical="center"/>
    </xf>
    <xf numFmtId="166" fontId="4" fillId="0" borderId="1" xfId="0" applyNumberFormat="1" applyFont="1" applyBorder="1" applyAlignment="1">
      <alignment horizontal="left" vertical="center"/>
    </xf>
    <xf numFmtId="166" fontId="4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left" vertical="center"/>
    </xf>
    <xf numFmtId="166" fontId="2" fillId="0" borderId="0" xfId="0" applyNumberFormat="1" applyFont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7" fontId="2" fillId="0" borderId="0" xfId="0" applyNumberFormat="1" applyFont="1" applyAlignment="1">
      <alignment horizontal="right" vertical="center"/>
    </xf>
    <xf numFmtId="167" fontId="2" fillId="0" borderId="1" xfId="0" applyNumberFormat="1" applyFont="1" applyBorder="1" applyAlignment="1">
      <alignment horizontal="right" vertical="center"/>
    </xf>
    <xf numFmtId="166" fontId="2" fillId="0" borderId="0" xfId="0" applyNumberFormat="1" applyFont="1" applyAlignment="1">
      <alignment horizontal="right" vertical="center"/>
    </xf>
    <xf numFmtId="166" fontId="4" fillId="0" borderId="0" xfId="0" applyNumberFormat="1" applyFont="1" applyAlignment="1">
      <alignment vertical="center"/>
    </xf>
    <xf numFmtId="166" fontId="4" fillId="0" borderId="0" xfId="0" applyNumberFormat="1" applyFont="1" applyAlignment="1">
      <alignment horizontal="right" vertical="center"/>
    </xf>
    <xf numFmtId="167" fontId="4" fillId="2" borderId="0" xfId="8" applyNumberFormat="1" applyFont="1" applyFill="1" applyAlignment="1">
      <alignment horizontal="right" vertical="center"/>
    </xf>
    <xf numFmtId="167" fontId="2" fillId="2" borderId="0" xfId="0" applyNumberFormat="1" applyFont="1" applyFill="1" applyAlignment="1">
      <alignment horizontal="right" vertical="center"/>
    </xf>
    <xf numFmtId="167" fontId="2" fillId="2" borderId="1" xfId="0" applyNumberFormat="1" applyFont="1" applyFill="1" applyBorder="1" applyAlignment="1">
      <alignment horizontal="right" vertical="center"/>
    </xf>
    <xf numFmtId="168" fontId="2" fillId="0" borderId="0" xfId="0" applyNumberFormat="1" applyFont="1" applyAlignment="1">
      <alignment horizontal="center" vertical="center"/>
    </xf>
    <xf numFmtId="167" fontId="4" fillId="2" borderId="0" xfId="0" applyNumberFormat="1" applyFont="1" applyFill="1" applyAlignment="1">
      <alignment horizontal="right" vertical="center"/>
    </xf>
    <xf numFmtId="166" fontId="2" fillId="0" borderId="0" xfId="0" quotePrefix="1" applyNumberFormat="1" applyFont="1" applyAlignment="1">
      <alignment horizontal="left" vertical="center"/>
    </xf>
    <xf numFmtId="167" fontId="4" fillId="0" borderId="1" xfId="8" applyNumberFormat="1" applyFont="1" applyBorder="1" applyAlignment="1">
      <alignment horizontal="right" vertical="center"/>
    </xf>
    <xf numFmtId="167" fontId="4" fillId="2" borderId="0" xfId="7" applyNumberFormat="1" applyFont="1" applyFill="1" applyAlignment="1">
      <alignment horizontal="right" vertical="center"/>
    </xf>
    <xf numFmtId="0" fontId="2" fillId="0" borderId="1" xfId="11" applyFont="1" applyBorder="1" applyAlignment="1">
      <alignment vertical="center"/>
    </xf>
    <xf numFmtId="167" fontId="2" fillId="0" borderId="0" xfId="6" applyNumberFormat="1" applyFont="1" applyAlignment="1">
      <alignment horizontal="center" vertical="center"/>
    </xf>
    <xf numFmtId="167" fontId="2" fillId="0" borderId="0" xfId="6" applyNumberFormat="1" applyFont="1" applyAlignment="1">
      <alignment horizontal="right" vertical="center"/>
    </xf>
    <xf numFmtId="166" fontId="4" fillId="0" borderId="0" xfId="6" applyNumberFormat="1" applyFont="1" applyAlignment="1">
      <alignment horizontal="right" vertical="center"/>
    </xf>
    <xf numFmtId="167" fontId="4" fillId="0" borderId="0" xfId="8" applyNumberFormat="1" applyFont="1" applyAlignment="1">
      <alignment horizontal="right" vertical="center"/>
    </xf>
    <xf numFmtId="166" fontId="2" fillId="0" borderId="1" xfId="6" applyNumberFormat="1" applyFont="1" applyBorder="1" applyAlignment="1">
      <alignment vertical="center"/>
    </xf>
    <xf numFmtId="164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164" fontId="2" fillId="0" borderId="1" xfId="0" applyNumberFormat="1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6" fontId="4" fillId="0" borderId="0" xfId="7" applyNumberFormat="1" applyFont="1" applyAlignment="1">
      <alignment horizontal="center" vertical="center"/>
    </xf>
    <xf numFmtId="166" fontId="4" fillId="0" borderId="0" xfId="9" applyNumberFormat="1" applyFont="1" applyAlignment="1">
      <alignment vertical="center"/>
    </xf>
    <xf numFmtId="166" fontId="4" fillId="0" borderId="0" xfId="12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7" fontId="2" fillId="2" borderId="0" xfId="9" applyNumberFormat="1" applyFont="1" applyFill="1" applyAlignment="1">
      <alignment horizontal="right" vertical="center"/>
    </xf>
    <xf numFmtId="164" fontId="2" fillId="0" borderId="0" xfId="9" applyNumberFormat="1" applyFont="1" applyAlignment="1">
      <alignment horizontal="right" vertical="center"/>
    </xf>
    <xf numFmtId="168" fontId="2" fillId="0" borderId="0" xfId="9" applyNumberFormat="1" applyFont="1" applyAlignment="1">
      <alignment horizontal="center" vertical="center"/>
    </xf>
    <xf numFmtId="167" fontId="2" fillId="2" borderId="1" xfId="9" applyNumberFormat="1" applyFont="1" applyFill="1" applyBorder="1" applyAlignment="1">
      <alignment horizontal="right" vertical="center"/>
    </xf>
    <xf numFmtId="167" fontId="2" fillId="2" borderId="2" xfId="11" applyNumberFormat="1" applyFont="1" applyFill="1" applyBorder="1" applyAlignment="1">
      <alignment vertical="center"/>
    </xf>
    <xf numFmtId="164" fontId="4" fillId="0" borderId="0" xfId="0" applyNumberFormat="1" applyFont="1" applyAlignment="1">
      <alignment horizontal="left" vertical="center"/>
    </xf>
    <xf numFmtId="167" fontId="4" fillId="0" borderId="0" xfId="0" quotePrefix="1" applyNumberFormat="1" applyFont="1" applyAlignment="1">
      <alignment horizontal="right" vertical="center"/>
    </xf>
    <xf numFmtId="0" fontId="4" fillId="0" borderId="0" xfId="11" applyFont="1" applyAlignment="1">
      <alignment horizontal="center" vertical="center"/>
    </xf>
    <xf numFmtId="0" fontId="4" fillId="0" borderId="0" xfId="2" applyNumberFormat="1" applyFont="1" applyFill="1" applyAlignment="1">
      <alignment horizontal="right" vertical="center"/>
    </xf>
    <xf numFmtId="0" fontId="4" fillId="0" borderId="0" xfId="6" applyFont="1" applyAlignment="1">
      <alignment horizontal="right" vertical="center"/>
    </xf>
    <xf numFmtId="0" fontId="4" fillId="0" borderId="0" xfId="11" applyFont="1" applyAlignment="1">
      <alignment horizontal="right" vertical="center"/>
    </xf>
    <xf numFmtId="166" fontId="4" fillId="0" borderId="0" xfId="6" applyNumberFormat="1" applyFont="1" applyAlignment="1">
      <alignment horizontal="center" vertical="center"/>
    </xf>
    <xf numFmtId="0" fontId="4" fillId="0" borderId="0" xfId="2" applyNumberFormat="1" applyFont="1" applyFill="1" applyBorder="1" applyAlignment="1">
      <alignment horizontal="right" vertical="center"/>
    </xf>
    <xf numFmtId="0" fontId="2" fillId="0" borderId="0" xfId="11" applyFont="1" applyAlignment="1">
      <alignment horizontal="center" vertical="center"/>
    </xf>
    <xf numFmtId="167" fontId="2" fillId="0" borderId="0" xfId="1" applyNumberFormat="1" applyFont="1" applyFill="1" applyAlignment="1">
      <alignment vertical="center"/>
    </xf>
    <xf numFmtId="167" fontId="2" fillId="0" borderId="0" xfId="11" applyNumberFormat="1" applyFont="1" applyAlignment="1">
      <alignment vertical="center"/>
    </xf>
    <xf numFmtId="167" fontId="2" fillId="2" borderId="0" xfId="1" applyNumberFormat="1" applyFont="1" applyFill="1" applyAlignment="1">
      <alignment vertical="center"/>
    </xf>
    <xf numFmtId="167" fontId="2" fillId="2" borderId="5" xfId="11" applyNumberFormat="1" applyFont="1" applyFill="1" applyBorder="1" applyAlignment="1">
      <alignment horizontal="right" vertical="center"/>
    </xf>
    <xf numFmtId="167" fontId="2" fillId="2" borderId="2" xfId="11" applyNumberFormat="1" applyFont="1" applyFill="1" applyBorder="1" applyAlignment="1">
      <alignment horizontal="right" vertical="center"/>
    </xf>
    <xf numFmtId="167" fontId="4" fillId="0" borderId="1" xfId="11" applyNumberFormat="1" applyFont="1" applyBorder="1" applyAlignment="1">
      <alignment horizontal="right" vertical="center"/>
    </xf>
    <xf numFmtId="0" fontId="4" fillId="0" borderId="1" xfId="11" applyFont="1" applyBorder="1" applyAlignment="1">
      <alignment horizontal="right" vertical="center"/>
    </xf>
    <xf numFmtId="167" fontId="4" fillId="0" borderId="0" xfId="11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10" applyFont="1" applyAlignment="1">
      <alignment vertical="center"/>
    </xf>
    <xf numFmtId="167" fontId="2" fillId="0" borderId="0" xfId="0" applyNumberFormat="1" applyFont="1" applyAlignment="1">
      <alignment vertical="center"/>
    </xf>
    <xf numFmtId="167" fontId="2" fillId="2" borderId="2" xfId="0" applyNumberFormat="1" applyFont="1" applyFill="1" applyBorder="1" applyAlignment="1">
      <alignment horizontal="right" vertical="center"/>
    </xf>
    <xf numFmtId="167" fontId="2" fillId="0" borderId="2" xfId="0" applyNumberFormat="1" applyFont="1" applyBorder="1" applyAlignment="1">
      <alignment horizontal="right" vertical="center"/>
    </xf>
    <xf numFmtId="166" fontId="2" fillId="0" borderId="0" xfId="0" quotePrefix="1" applyNumberFormat="1" applyFont="1" applyAlignment="1">
      <alignment horizontal="center" vertical="center"/>
    </xf>
    <xf numFmtId="166" fontId="2" fillId="2" borderId="0" xfId="0" applyNumberFormat="1" applyFont="1" applyFill="1" applyAlignment="1">
      <alignment vertical="center"/>
    </xf>
    <xf numFmtId="167" fontId="2" fillId="2" borderId="0" xfId="0" applyNumberFormat="1" applyFont="1" applyFill="1" applyAlignment="1">
      <alignment vertical="center"/>
    </xf>
    <xf numFmtId="167" fontId="2" fillId="2" borderId="0" xfId="6" applyNumberFormat="1" applyFont="1" applyFill="1" applyAlignment="1">
      <alignment horizontal="right" vertical="center"/>
    </xf>
    <xf numFmtId="0" fontId="4" fillId="0" borderId="1" xfId="11" applyFont="1" applyBorder="1" applyAlignment="1">
      <alignment horizontal="center" vertical="center"/>
    </xf>
    <xf numFmtId="0" fontId="2" fillId="0" borderId="1" xfId="11" applyFont="1" applyBorder="1" applyAlignment="1">
      <alignment horizontal="center" vertical="center"/>
    </xf>
    <xf numFmtId="167" fontId="4" fillId="0" borderId="0" xfId="11" applyNumberFormat="1" applyFont="1" applyAlignment="1">
      <alignment horizontal="center" vertical="center"/>
    </xf>
    <xf numFmtId="166" fontId="2" fillId="2" borderId="0" xfId="9" applyNumberFormat="1" applyFont="1" applyFill="1" applyAlignment="1">
      <alignment vertical="center"/>
    </xf>
    <xf numFmtId="167" fontId="2" fillId="0" borderId="0" xfId="9" applyNumberFormat="1" applyFont="1" applyAlignment="1">
      <alignment vertical="center"/>
    </xf>
    <xf numFmtId="167" fontId="12" fillId="0" borderId="0" xfId="9" applyNumberFormat="1" applyFont="1" applyAlignment="1">
      <alignment horizontal="right" vertical="center"/>
    </xf>
    <xf numFmtId="169" fontId="2" fillId="0" borderId="0" xfId="11" applyNumberFormat="1" applyFont="1" applyAlignment="1">
      <alignment vertical="center"/>
    </xf>
    <xf numFmtId="167" fontId="4" fillId="0" borderId="0" xfId="6" applyNumberFormat="1" applyFont="1" applyAlignment="1">
      <alignment horizontal="right" vertical="center"/>
    </xf>
    <xf numFmtId="165" fontId="4" fillId="0" borderId="0" xfId="2" applyFont="1" applyFill="1" applyAlignment="1">
      <alignment horizontal="right" vertical="center"/>
    </xf>
    <xf numFmtId="167" fontId="4" fillId="0" borderId="0" xfId="2" applyNumberFormat="1" applyFont="1" applyFill="1" applyAlignment="1">
      <alignment horizontal="right" vertical="center"/>
    </xf>
    <xf numFmtId="166" fontId="4" fillId="0" borderId="0" xfId="6" quotePrefix="1" applyNumberFormat="1" applyFont="1" applyAlignment="1">
      <alignment horizontal="right" vertical="center"/>
    </xf>
    <xf numFmtId="165" fontId="4" fillId="0" borderId="0" xfId="2" applyFont="1" applyFill="1" applyBorder="1" applyAlignment="1">
      <alignment horizontal="right" vertical="center" wrapText="1"/>
    </xf>
    <xf numFmtId="0" fontId="2" fillId="0" borderId="0" xfId="11" quotePrefix="1" applyFont="1" applyAlignment="1">
      <alignment vertical="center"/>
    </xf>
    <xf numFmtId="167" fontId="2" fillId="0" borderId="0" xfId="6" applyNumberFormat="1" applyFont="1" applyAlignment="1">
      <alignment vertical="center"/>
    </xf>
    <xf numFmtId="167" fontId="2" fillId="2" borderId="0" xfId="6" applyNumberFormat="1" applyFont="1" applyFill="1" applyAlignment="1">
      <alignment vertical="center"/>
    </xf>
    <xf numFmtId="167" fontId="2" fillId="2" borderId="1" xfId="6" applyNumberFormat="1" applyFont="1" applyFill="1" applyBorder="1" applyAlignment="1">
      <alignment vertical="center"/>
    </xf>
    <xf numFmtId="167" fontId="2" fillId="2" borderId="2" xfId="6" applyNumberFormat="1" applyFont="1" applyFill="1" applyBorder="1" applyAlignment="1">
      <alignment horizontal="right" vertical="center"/>
    </xf>
    <xf numFmtId="49" fontId="4" fillId="0" borderId="0" xfId="0" quotePrefix="1" applyNumberFormat="1" applyFont="1" applyAlignment="1">
      <alignment horizontal="right" vertical="center"/>
    </xf>
    <xf numFmtId="166" fontId="4" fillId="0" borderId="1" xfId="12" applyNumberFormat="1" applyFont="1" applyBorder="1" applyAlignment="1">
      <alignment horizontal="left" vertical="center"/>
    </xf>
    <xf numFmtId="167" fontId="2" fillId="0" borderId="0" xfId="0" applyNumberFormat="1" applyFont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7" fontId="4" fillId="0" borderId="0" xfId="0" applyNumberFormat="1" applyFont="1" applyAlignment="1">
      <alignment horizontal="right" vertical="center"/>
    </xf>
    <xf numFmtId="167" fontId="4" fillId="0" borderId="0" xfId="0" applyNumberFormat="1" applyFont="1" applyAlignment="1">
      <alignment horizontal="center" vertical="center"/>
    </xf>
    <xf numFmtId="167" fontId="2" fillId="0" borderId="0" xfId="0" applyNumberFormat="1" applyFont="1" applyAlignment="1">
      <alignment horizontal="left" vertical="center"/>
    </xf>
    <xf numFmtId="167" fontId="2" fillId="0" borderId="1" xfId="0" applyNumberFormat="1" applyFont="1" applyBorder="1" applyAlignment="1">
      <alignment horizontal="left" vertical="center"/>
    </xf>
    <xf numFmtId="167" fontId="4" fillId="0" borderId="0" xfId="0" applyNumberFormat="1" applyFont="1" applyAlignment="1">
      <alignment horizontal="left" vertical="center"/>
    </xf>
    <xf numFmtId="166" fontId="2" fillId="0" borderId="1" xfId="0" applyNumberFormat="1" applyFont="1" applyBorder="1" applyAlignment="1">
      <alignment vertical="center"/>
    </xf>
    <xf numFmtId="166" fontId="2" fillId="0" borderId="2" xfId="0" applyNumberFormat="1" applyFont="1" applyBorder="1" applyAlignment="1">
      <alignment vertical="center"/>
    </xf>
    <xf numFmtId="0" fontId="4" fillId="0" borderId="1" xfId="8" applyFont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167" fontId="2" fillId="0" borderId="2" xfId="11" applyNumberFormat="1" applyFont="1" applyBorder="1" applyAlignment="1">
      <alignment vertical="center"/>
    </xf>
    <xf numFmtId="169" fontId="2" fillId="0" borderId="2" xfId="11" applyNumberFormat="1" applyFont="1" applyBorder="1" applyAlignment="1">
      <alignment vertical="center"/>
    </xf>
    <xf numFmtId="0" fontId="4" fillId="0" borderId="1" xfId="8" applyFont="1" applyBorder="1" applyAlignment="1">
      <alignment horizontal="right" vertical="center"/>
    </xf>
    <xf numFmtId="167" fontId="2" fillId="0" borderId="5" xfId="11" applyNumberFormat="1" applyFont="1" applyBorder="1" applyAlignment="1">
      <alignment horizontal="right" vertical="center"/>
    </xf>
    <xf numFmtId="167" fontId="2" fillId="0" borderId="2" xfId="11" applyNumberFormat="1" applyFont="1" applyBorder="1" applyAlignment="1">
      <alignment horizontal="right" vertical="center"/>
    </xf>
    <xf numFmtId="167" fontId="2" fillId="0" borderId="1" xfId="6" applyNumberFormat="1" applyFont="1" applyBorder="1" applyAlignment="1">
      <alignment vertical="center"/>
    </xf>
    <xf numFmtId="167" fontId="2" fillId="0" borderId="1" xfId="6" applyNumberFormat="1" applyFont="1" applyBorder="1" applyAlignment="1">
      <alignment horizontal="right" vertical="center"/>
    </xf>
    <xf numFmtId="167" fontId="2" fillId="0" borderId="2" xfId="6" applyNumberFormat="1" applyFont="1" applyBorder="1" applyAlignment="1">
      <alignment horizontal="right" vertical="center"/>
    </xf>
    <xf numFmtId="167" fontId="4" fillId="0" borderId="0" xfId="7" applyNumberFormat="1" applyFont="1" applyAlignment="1">
      <alignment horizontal="right" vertical="center"/>
    </xf>
    <xf numFmtId="167" fontId="4" fillId="0" borderId="1" xfId="0" applyNumberFormat="1" applyFont="1" applyBorder="1" applyAlignment="1">
      <alignment horizontal="right" vertical="center"/>
    </xf>
    <xf numFmtId="167" fontId="2" fillId="2" borderId="1" xfId="7" applyNumberFormat="1" applyFill="1" applyBorder="1" applyAlignment="1">
      <alignment horizontal="right" vertical="center"/>
    </xf>
    <xf numFmtId="167" fontId="2" fillId="2" borderId="0" xfId="7" applyNumberFormat="1" applyFill="1" applyAlignment="1">
      <alignment horizontal="right" vertical="center"/>
    </xf>
    <xf numFmtId="166" fontId="4" fillId="0" borderId="1" xfId="6" applyNumberFormat="1" applyFont="1" applyBorder="1" applyAlignment="1">
      <alignment horizontal="center" vertical="center"/>
    </xf>
    <xf numFmtId="167" fontId="2" fillId="0" borderId="0" xfId="7" applyNumberFormat="1" applyAlignment="1">
      <alignment horizontal="right" vertical="center"/>
    </xf>
    <xf numFmtId="167" fontId="2" fillId="0" borderId="1" xfId="7" applyNumberFormat="1" applyBorder="1" applyAlignment="1">
      <alignment horizontal="right" vertical="center"/>
    </xf>
    <xf numFmtId="167" fontId="2" fillId="0" borderId="2" xfId="7" applyNumberFormat="1" applyBorder="1" applyAlignment="1">
      <alignment horizontal="right" vertical="center"/>
    </xf>
    <xf numFmtId="166" fontId="2" fillId="0" borderId="0" xfId="7" applyNumberFormat="1" applyAlignment="1">
      <alignment horizontal="left" vertical="center"/>
    </xf>
    <xf numFmtId="166" fontId="2" fillId="0" borderId="0" xfId="7" applyNumberFormat="1" applyAlignment="1">
      <alignment horizontal="center" vertical="center"/>
    </xf>
    <xf numFmtId="169" fontId="2" fillId="0" borderId="0" xfId="7" applyNumberFormat="1" applyAlignment="1">
      <alignment horizontal="right" vertical="center"/>
    </xf>
    <xf numFmtId="167" fontId="4" fillId="0" borderId="5" xfId="11" applyNumberFormat="1" applyFont="1" applyBorder="1" applyAlignment="1">
      <alignment vertical="center"/>
    </xf>
    <xf numFmtId="0" fontId="13" fillId="0" borderId="1" xfId="11" applyFont="1" applyBorder="1" applyAlignment="1">
      <alignment vertical="center"/>
    </xf>
    <xf numFmtId="166" fontId="2" fillId="0" borderId="0" xfId="0" quotePrefix="1" applyNumberFormat="1" applyFont="1" applyAlignment="1">
      <alignment vertical="center"/>
    </xf>
    <xf numFmtId="167" fontId="2" fillId="3" borderId="0" xfId="0" applyNumberFormat="1" applyFont="1" applyFill="1" applyAlignment="1">
      <alignment horizontal="right" vertical="center"/>
    </xf>
    <xf numFmtId="166" fontId="2" fillId="3" borderId="0" xfId="0" applyNumberFormat="1" applyFont="1" applyFill="1" applyAlignment="1">
      <alignment horizontal="right" vertical="center"/>
    </xf>
    <xf numFmtId="167" fontId="2" fillId="3" borderId="6" xfId="0" applyNumberFormat="1" applyFont="1" applyFill="1" applyBorder="1" applyAlignment="1">
      <alignment horizontal="right" vertical="center"/>
    </xf>
    <xf numFmtId="167" fontId="12" fillId="3" borderId="0" xfId="58" applyNumberFormat="1" applyFont="1" applyFill="1" applyAlignment="1">
      <alignment horizontal="right" vertical="center"/>
    </xf>
    <xf numFmtId="167" fontId="12" fillId="3" borderId="6" xfId="58" applyNumberFormat="1" applyFont="1" applyFill="1" applyBorder="1" applyAlignment="1">
      <alignment horizontal="right" vertical="center"/>
    </xf>
    <xf numFmtId="167" fontId="2" fillId="3" borderId="0" xfId="0" applyNumberFormat="1" applyFont="1" applyFill="1" applyAlignment="1">
      <alignment horizontal="right" vertical="center" wrapText="1"/>
    </xf>
    <xf numFmtId="3" fontId="2" fillId="2" borderId="0" xfId="0" applyNumberFormat="1" applyFont="1" applyFill="1"/>
    <xf numFmtId="167" fontId="12" fillId="3" borderId="0" xfId="59" applyNumberFormat="1" applyFont="1" applyFill="1" applyAlignment="1">
      <alignment horizontal="right" vertical="center"/>
    </xf>
    <xf numFmtId="167" fontId="12" fillId="3" borderId="0" xfId="60" applyNumberFormat="1" applyFont="1" applyFill="1" applyAlignment="1">
      <alignment horizontal="right" vertical="center"/>
    </xf>
    <xf numFmtId="167" fontId="12" fillId="3" borderId="6" xfId="60" applyNumberFormat="1" applyFont="1" applyFill="1" applyBorder="1" applyAlignment="1">
      <alignment horizontal="right" vertical="center"/>
    </xf>
    <xf numFmtId="167" fontId="12" fillId="3" borderId="0" xfId="0" applyNumberFormat="1" applyFont="1" applyFill="1" applyAlignment="1">
      <alignment horizontal="right" vertical="center"/>
    </xf>
    <xf numFmtId="167" fontId="12" fillId="3" borderId="6" xfId="0" applyNumberFormat="1" applyFont="1" applyFill="1" applyBorder="1" applyAlignment="1">
      <alignment horizontal="right" vertical="center"/>
    </xf>
    <xf numFmtId="169" fontId="2" fillId="2" borderId="2" xfId="61" applyNumberFormat="1" applyFill="1" applyBorder="1" applyAlignment="1">
      <alignment horizontal="right" vertical="center"/>
    </xf>
    <xf numFmtId="166" fontId="2" fillId="2" borderId="2" xfId="0" applyNumberFormat="1" applyFont="1" applyFill="1" applyBorder="1" applyAlignment="1">
      <alignment vertical="center"/>
    </xf>
    <xf numFmtId="167" fontId="12" fillId="0" borderId="0" xfId="0" applyNumberFormat="1" applyFont="1" applyAlignment="1">
      <alignment horizontal="right" vertical="center"/>
    </xf>
    <xf numFmtId="167" fontId="12" fillId="3" borderId="1" xfId="0" applyNumberFormat="1" applyFont="1" applyFill="1" applyBorder="1" applyAlignment="1">
      <alignment horizontal="right" vertical="center"/>
    </xf>
    <xf numFmtId="166" fontId="12" fillId="3" borderId="0" xfId="0" applyNumberFormat="1" applyFont="1" applyFill="1" applyAlignment="1">
      <alignment vertical="center"/>
    </xf>
    <xf numFmtId="166" fontId="12" fillId="0" borderId="0" xfId="0" applyNumberFormat="1" applyFont="1" applyAlignment="1">
      <alignment vertical="center"/>
    </xf>
    <xf numFmtId="166" fontId="12" fillId="0" borderId="0" xfId="0" applyNumberFormat="1" applyFont="1" applyAlignment="1">
      <alignment horizontal="left" vertical="center"/>
    </xf>
    <xf numFmtId="176" fontId="12" fillId="0" borderId="0" xfId="0" applyNumberFormat="1" applyFont="1" applyAlignment="1">
      <alignment vertical="center"/>
    </xf>
    <xf numFmtId="166" fontId="12" fillId="3" borderId="1" xfId="0" applyNumberFormat="1" applyFont="1" applyFill="1" applyBorder="1" applyAlignment="1">
      <alignment vertical="center"/>
    </xf>
    <xf numFmtId="167" fontId="2" fillId="2" borderId="2" xfId="7" applyNumberFormat="1" applyFill="1" applyBorder="1" applyAlignment="1">
      <alignment horizontal="right" vertical="center"/>
    </xf>
    <xf numFmtId="0" fontId="2" fillId="0" borderId="1" xfId="11" applyFont="1" applyBorder="1" applyAlignment="1">
      <alignment horizontal="left" vertical="center" shrinkToFit="1"/>
    </xf>
    <xf numFmtId="167" fontId="4" fillId="0" borderId="0" xfId="0" applyNumberFormat="1" applyFont="1" applyAlignment="1">
      <alignment horizontal="right" vertical="center"/>
    </xf>
    <xf numFmtId="167" fontId="4" fillId="0" borderId="1" xfId="0" applyNumberFormat="1" applyFont="1" applyBorder="1" applyAlignment="1">
      <alignment horizontal="right" vertical="center"/>
    </xf>
    <xf numFmtId="167" fontId="4" fillId="0" borderId="1" xfId="2" applyNumberFormat="1" applyFont="1" applyFill="1" applyBorder="1" applyAlignment="1">
      <alignment horizontal="center"/>
    </xf>
    <xf numFmtId="167" fontId="4" fillId="0" borderId="3" xfId="11" applyNumberFormat="1" applyFont="1" applyBorder="1" applyAlignment="1">
      <alignment horizontal="center" vertical="center"/>
    </xf>
    <xf numFmtId="166" fontId="4" fillId="0" borderId="1" xfId="6" applyNumberFormat="1" applyFont="1" applyBorder="1" applyAlignment="1">
      <alignment horizontal="center" vertical="center"/>
    </xf>
    <xf numFmtId="0" fontId="13" fillId="0" borderId="1" xfId="11" applyFont="1" applyBorder="1" applyAlignment="1">
      <alignment horizontal="left" vertical="center"/>
    </xf>
  </cellXfs>
  <cellStyles count="62">
    <cellStyle name="Comma" xfId="1" builtinId="3"/>
    <cellStyle name="Comma 10 14 3" xfId="28" xr:uid="{F8394331-510F-4BD2-BF95-E1600CFEC943}"/>
    <cellStyle name="Comma 10 14 3 2" xfId="53" xr:uid="{8458D5FE-2204-4B7E-A949-D0E36C0CB8AC}"/>
    <cellStyle name="Comma 11 2 2 4" xfId="34" xr:uid="{EF4BF93A-B09F-4119-9713-E0071DA7D33F}"/>
    <cellStyle name="Comma 11 2 2 4 2" xfId="54" xr:uid="{82032C67-5FCA-4050-8581-70DBE72CBB9B}"/>
    <cellStyle name="Comma 12 2 2" xfId="2" xr:uid="{00000000-0005-0000-0000-000001000000}"/>
    <cellStyle name="Comma 12 2 2 2" xfId="20" xr:uid="{E232EA38-721A-4BE2-99CA-7BA714FE3517}"/>
    <cellStyle name="Comma 12 2 2 2 2" xfId="50" xr:uid="{527186E7-E9FC-418A-8DEC-C6ABCA006972}"/>
    <cellStyle name="Comma 12 2 2 3" xfId="16" xr:uid="{846F252B-45AC-47DC-86CE-AEF096F3487A}"/>
    <cellStyle name="Comma 12 2 2 3 2" xfId="48" xr:uid="{FD7D68B0-5156-46A2-A296-8B0BA1F3283A}"/>
    <cellStyle name="Comma 13 2 3" xfId="38" xr:uid="{9BCE3934-49C9-4A48-ACD5-0906244C6547}"/>
    <cellStyle name="Comma 162" xfId="37" xr:uid="{5E076ED9-8209-44C1-BA59-85CCF07D8C32}"/>
    <cellStyle name="Comma 162 2" xfId="56" xr:uid="{2D577B04-97D5-4A9C-A6CB-D3E003914118}"/>
    <cellStyle name="Comma 175" xfId="31" xr:uid="{3A2E3DFC-72EB-42BD-8223-3DA71169E487}"/>
    <cellStyle name="Comma 176" xfId="26" xr:uid="{2CB98149-D328-48DA-99F8-135AECA5CF02}"/>
    <cellStyle name="Comma 182" xfId="36" xr:uid="{AB1BC58F-8D74-4EE6-A564-BACAE10836A3}"/>
    <cellStyle name="Comma 2" xfId="3" xr:uid="{00000000-0005-0000-0000-000002000000}"/>
    <cellStyle name="Comma 2 2" xfId="15" xr:uid="{00000000-0005-0000-0000-000003000000}"/>
    <cellStyle name="Comma 2 2 2" xfId="35" xr:uid="{9C8A7AAB-863A-4372-B7D0-69B5972568F1}"/>
    <cellStyle name="Comma 2 2 2 2" xfId="55" xr:uid="{6B513B8C-74C9-44F2-B251-70CFF7A065EA}"/>
    <cellStyle name="Comma 2 2 3" xfId="47" xr:uid="{E51F41BA-EEF6-4F4F-A00D-C7F543D83DA5}"/>
    <cellStyle name="Comma 2 3" xfId="21" xr:uid="{A2EE7C00-FE47-451E-B3F8-05A4A8B3834C}"/>
    <cellStyle name="Comma 2 3 2" xfId="51" xr:uid="{24A1AB3A-2515-43D1-9923-C14573424D77}"/>
    <cellStyle name="Comma 2 4" xfId="46" xr:uid="{6609F294-FA89-45F2-9444-28B61FF1EC93}"/>
    <cellStyle name="Comma 3" xfId="22" xr:uid="{D94922CF-63FC-4A9C-B19F-979A7684F177}"/>
    <cellStyle name="Comma 3 2" xfId="29" xr:uid="{F302854F-CBCB-4804-B522-342A8A118EFC}"/>
    <cellStyle name="Comma 3 2 2" xfId="41" xr:uid="{37E6B279-AE01-4B45-AB53-A7F7929D3AEC}"/>
    <cellStyle name="Comma 3 3" xfId="39" xr:uid="{739F57A1-3D5C-4EF0-B340-0178E966FF71}"/>
    <cellStyle name="Comma 3 4" xfId="52" xr:uid="{48BB4396-D8FD-4460-ABDF-F7DCED849CA8}"/>
    <cellStyle name="Comma 4" xfId="19" xr:uid="{4DE8DF9D-A0C4-41A6-A374-AA93D258023B}"/>
    <cellStyle name="Comma 4 2" xfId="49" xr:uid="{E7C433C6-E31C-48CF-9100-608C4D28AA46}"/>
    <cellStyle name="Comma 4 2 2 2 2 2" xfId="40" xr:uid="{79582EC5-3FF2-42D1-94B7-777C9C055A3A}"/>
    <cellStyle name="Comma 4 2 2 2 2 2 2" xfId="57" xr:uid="{ED1B9176-8CE1-4C24-839B-3DDC7937A2C3}"/>
    <cellStyle name="Comma 5" xfId="27" xr:uid="{74F5CF05-6523-4EA0-90C5-4A928224C10E}"/>
    <cellStyle name="Comma 5 34" xfId="32" xr:uid="{E017CBD7-34CA-4B42-8B78-94741746529E}"/>
    <cellStyle name="Comma 6" xfId="45" xr:uid="{DC2B7AEE-70DA-4AAF-ABEA-0BCE798EEB12}"/>
    <cellStyle name="Explanatory Text 11" xfId="33" xr:uid="{3916E5FF-10F6-47E3-99DE-0C20981DCF4C}"/>
    <cellStyle name="Explanatory Text 2" xfId="30" xr:uid="{0074CB06-4042-46B1-AAFD-BF2A1C3EEBCE}"/>
    <cellStyle name="Hyperlink 2" xfId="43" xr:uid="{CB69545F-CE86-4021-BEB4-F5894116BD34}"/>
    <cellStyle name="Normal" xfId="0" builtinId="0"/>
    <cellStyle name="Normal 10 4" xfId="4" xr:uid="{00000000-0005-0000-0000-000005000000}"/>
    <cellStyle name="Normal 2" xfId="5" xr:uid="{00000000-0005-0000-0000-000006000000}"/>
    <cellStyle name="Normal 2 13" xfId="6" xr:uid="{00000000-0005-0000-0000-000007000000}"/>
    <cellStyle name="Normal 290" xfId="58" xr:uid="{808750FA-8014-4622-A9A1-DD510DE5EAA6}"/>
    <cellStyle name="Normal 291" xfId="59" xr:uid="{067E3A5A-3059-4F3B-8981-EEF695E78047}"/>
    <cellStyle name="Normal 292" xfId="60" xr:uid="{500F0B04-8C04-4AC3-91CD-1FFBF01FA30A}"/>
    <cellStyle name="Normal 296" xfId="24" xr:uid="{D3D8A172-DF9C-4D66-8848-7F28753F191E}"/>
    <cellStyle name="Normal 3" xfId="7" xr:uid="{00000000-0005-0000-0000-000008000000}"/>
    <cellStyle name="Normal 3 2" xfId="8" xr:uid="{00000000-0005-0000-0000-000009000000}"/>
    <cellStyle name="Normal 3 2 10 4" xfId="61" xr:uid="{9F8BF0C9-831A-49D4-A762-61F1B0162611}"/>
    <cellStyle name="Normal 3 2 2" xfId="17" xr:uid="{D79E29F2-2F5A-495C-8712-A3F2EF22AD60}"/>
    <cellStyle name="Normal 3 3 2 3" xfId="18" xr:uid="{A2F3D619-20C4-4749-BFE8-189EF3341646}"/>
    <cellStyle name="Normal 3 94" xfId="44" xr:uid="{CE9C7F36-67C3-4F82-8BEF-BE00E5CB6D27}"/>
    <cellStyle name="Normal 4" xfId="42" xr:uid="{B9E5F112-7BB4-4A9E-AF2D-2027A1072B49}"/>
    <cellStyle name="Normal_EGCO_June10 TE" xfId="9" xr:uid="{00000000-0005-0000-0000-00000A000000}"/>
    <cellStyle name="Normal_Interlink Communication_EQ2_10_Interlink Communication_EQ2_12" xfId="10" xr:uid="{00000000-0005-0000-0000-00000B000000}"/>
    <cellStyle name="Normal_KEGCO_2002" xfId="11" xr:uid="{00000000-0005-0000-0000-00000C000000}"/>
    <cellStyle name="Normal_Sheet5" xfId="12" xr:uid="{00000000-0005-0000-0000-00000D000000}"/>
    <cellStyle name="Normal_Sheet7 2" xfId="13" xr:uid="{00000000-0005-0000-0000-00000E000000}"/>
    <cellStyle name="Percent 2" xfId="23" xr:uid="{18B5BCF1-D8C3-44A4-B33A-4C8001F97FB4}"/>
    <cellStyle name="ข้อความอธิบาย 9" xfId="25" xr:uid="{C7B1FC03-AD32-4E80-94FE-4817AB565ADC}"/>
    <cellStyle name="ปกติ_USCT2" xfId="14" xr:uid="{00000000-0005-0000-0000-00000F000000}"/>
  </cellStyles>
  <dxfs count="0"/>
  <tableStyles count="0" defaultTableStyle="TableStyleMedium9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C55FD-67BB-4E1B-B230-2ED81624FFD0}">
  <sheetPr>
    <tabColor rgb="FFCCFFCC"/>
  </sheetPr>
  <dimension ref="A1:L161"/>
  <sheetViews>
    <sheetView zoomScale="85" zoomScaleNormal="85" zoomScaleSheetLayoutView="70" workbookViewId="0">
      <selection activeCell="C12" sqref="C12"/>
    </sheetView>
  </sheetViews>
  <sheetFormatPr defaultColWidth="9.42578125" defaultRowHeight="16.5" customHeight="1" x14ac:dyDescent="0.25"/>
  <cols>
    <col min="1" max="2" width="1.5703125" style="17" customWidth="1"/>
    <col min="3" max="3" width="38.140625" style="17" customWidth="1"/>
    <col min="4" max="4" width="6.28515625" style="40" customWidth="1"/>
    <col min="5" max="5" width="0.5703125" style="17" customWidth="1"/>
    <col min="6" max="6" width="12.42578125" style="42" customWidth="1"/>
    <col min="7" max="7" width="0.5703125" style="17" customWidth="1"/>
    <col min="8" max="8" width="12.42578125" style="42" customWidth="1"/>
    <col min="9" max="9" width="0.5703125" style="121" customWidth="1"/>
    <col min="10" max="10" width="12.42578125" style="42" customWidth="1"/>
    <col min="11" max="11" width="0.5703125" style="125" customWidth="1"/>
    <col min="12" max="12" width="12.42578125" style="42" customWidth="1"/>
    <col min="13" max="16384" width="9.42578125" style="18"/>
  </cols>
  <sheetData>
    <row r="1" spans="1:12" ht="16.5" customHeight="1" x14ac:dyDescent="0.25">
      <c r="A1" s="35" t="s">
        <v>103</v>
      </c>
      <c r="B1" s="35"/>
      <c r="C1" s="35"/>
      <c r="L1" s="1"/>
    </row>
    <row r="2" spans="1:12" ht="16.5" customHeight="1" x14ac:dyDescent="0.25">
      <c r="A2" s="35" t="s">
        <v>46</v>
      </c>
      <c r="B2" s="35"/>
      <c r="C2" s="35"/>
    </row>
    <row r="3" spans="1:12" ht="16.5" customHeight="1" x14ac:dyDescent="0.25">
      <c r="A3" s="37" t="s">
        <v>174</v>
      </c>
      <c r="B3" s="37"/>
      <c r="C3" s="37"/>
      <c r="D3" s="41"/>
      <c r="E3" s="39"/>
      <c r="F3" s="43"/>
      <c r="G3" s="39"/>
      <c r="H3" s="43"/>
      <c r="I3" s="122"/>
      <c r="J3" s="43"/>
      <c r="K3" s="126"/>
      <c r="L3" s="43"/>
    </row>
    <row r="4" spans="1:12" ht="16.5" customHeight="1" x14ac:dyDescent="0.25">
      <c r="A4" s="35"/>
      <c r="B4" s="35"/>
      <c r="C4" s="35"/>
    </row>
    <row r="6" spans="1:12" ht="16.5" customHeight="1" x14ac:dyDescent="0.25">
      <c r="F6" s="177" t="s">
        <v>40</v>
      </c>
      <c r="G6" s="177"/>
      <c r="H6" s="177"/>
      <c r="I6" s="42"/>
      <c r="J6" s="177" t="s">
        <v>64</v>
      </c>
      <c r="K6" s="177"/>
      <c r="L6" s="177"/>
    </row>
    <row r="7" spans="1:12" ht="16.5" customHeight="1" x14ac:dyDescent="0.25">
      <c r="A7" s="18"/>
      <c r="D7" s="45"/>
      <c r="E7" s="35"/>
      <c r="F7" s="178" t="s">
        <v>75</v>
      </c>
      <c r="G7" s="178"/>
      <c r="H7" s="178"/>
      <c r="I7" s="123"/>
      <c r="J7" s="178" t="s">
        <v>75</v>
      </c>
      <c r="K7" s="178"/>
      <c r="L7" s="178"/>
    </row>
    <row r="8" spans="1:12" ht="16.5" customHeight="1" x14ac:dyDescent="0.25">
      <c r="E8" s="35"/>
      <c r="F8" s="123" t="s">
        <v>48</v>
      </c>
      <c r="G8" s="46"/>
      <c r="H8" s="123" t="s">
        <v>39</v>
      </c>
      <c r="I8" s="123"/>
      <c r="J8" s="123" t="s">
        <v>48</v>
      </c>
      <c r="K8" s="123"/>
      <c r="L8" s="123" t="s">
        <v>39</v>
      </c>
    </row>
    <row r="9" spans="1:12" ht="16.5" customHeight="1" x14ac:dyDescent="0.25">
      <c r="E9" s="35"/>
      <c r="F9" s="119" t="s">
        <v>175</v>
      </c>
      <c r="G9" s="123"/>
      <c r="H9" s="77" t="s">
        <v>1</v>
      </c>
      <c r="I9" s="124"/>
      <c r="J9" s="119" t="s">
        <v>175</v>
      </c>
      <c r="K9" s="123"/>
      <c r="L9" s="77" t="s">
        <v>1</v>
      </c>
    </row>
    <row r="10" spans="1:12" ht="16.5" customHeight="1" x14ac:dyDescent="0.25">
      <c r="E10" s="35"/>
      <c r="F10" s="65">
        <v>2024</v>
      </c>
      <c r="G10" s="70"/>
      <c r="H10" s="65">
        <v>2023</v>
      </c>
      <c r="I10" s="124"/>
      <c r="J10" s="65">
        <v>2024</v>
      </c>
      <c r="K10" s="70"/>
      <c r="L10" s="65">
        <v>2023</v>
      </c>
    </row>
    <row r="11" spans="1:12" ht="16.5" customHeight="1" x14ac:dyDescent="0.25">
      <c r="D11" s="38" t="s">
        <v>2</v>
      </c>
      <c r="E11" s="35"/>
      <c r="F11" s="53" t="s">
        <v>60</v>
      </c>
      <c r="G11" s="35"/>
      <c r="H11" s="53" t="s">
        <v>60</v>
      </c>
      <c r="I11" s="124"/>
      <c r="J11" s="53" t="s">
        <v>60</v>
      </c>
      <c r="K11" s="127"/>
      <c r="L11" s="53" t="s">
        <v>60</v>
      </c>
    </row>
    <row r="12" spans="1:12" ht="16.5" customHeight="1" x14ac:dyDescent="0.25">
      <c r="D12" s="36"/>
      <c r="E12" s="35"/>
      <c r="F12" s="47"/>
      <c r="G12" s="35"/>
      <c r="H12" s="59"/>
      <c r="I12" s="124"/>
      <c r="J12" s="47"/>
      <c r="K12" s="127"/>
      <c r="L12" s="59"/>
    </row>
    <row r="13" spans="1:12" ht="16.5" customHeight="1" x14ac:dyDescent="0.25">
      <c r="A13" s="35" t="s">
        <v>3</v>
      </c>
      <c r="F13" s="48"/>
      <c r="I13" s="125"/>
      <c r="J13" s="48"/>
      <c r="K13" s="121"/>
    </row>
    <row r="14" spans="1:12" ht="16.5" customHeight="1" x14ac:dyDescent="0.25">
      <c r="A14" s="35"/>
      <c r="F14" s="48"/>
      <c r="I14" s="125"/>
      <c r="J14" s="48"/>
      <c r="K14" s="121"/>
    </row>
    <row r="15" spans="1:12" ht="16.5" customHeight="1" x14ac:dyDescent="0.25">
      <c r="A15" s="93" t="s">
        <v>4</v>
      </c>
      <c r="F15" s="48"/>
      <c r="G15" s="61"/>
      <c r="I15" s="125"/>
      <c r="J15" s="48"/>
      <c r="K15" s="121"/>
    </row>
    <row r="16" spans="1:12" ht="16.5" customHeight="1" x14ac:dyDescent="0.25">
      <c r="A16" s="35"/>
      <c r="F16" s="48"/>
      <c r="G16" s="61"/>
      <c r="I16" s="125"/>
      <c r="J16" s="48"/>
      <c r="K16" s="121"/>
    </row>
    <row r="17" spans="1:12" ht="16.5" customHeight="1" x14ac:dyDescent="0.25">
      <c r="A17" s="17" t="s">
        <v>51</v>
      </c>
      <c r="D17" s="40">
        <v>7</v>
      </c>
      <c r="F17" s="157">
        <v>205894</v>
      </c>
      <c r="G17" s="66"/>
      <c r="H17" s="42">
        <v>97002</v>
      </c>
      <c r="I17" s="42"/>
      <c r="J17" s="154">
        <v>169927</v>
      </c>
      <c r="K17" s="42"/>
      <c r="L17" s="42">
        <v>64845</v>
      </c>
    </row>
    <row r="18" spans="1:12" ht="16.5" customHeight="1" x14ac:dyDescent="0.25">
      <c r="A18" s="17" t="s">
        <v>136</v>
      </c>
      <c r="D18" s="40">
        <v>8</v>
      </c>
      <c r="F18" s="157">
        <v>63023</v>
      </c>
      <c r="G18" s="61"/>
      <c r="H18" s="42">
        <v>53353</v>
      </c>
      <c r="I18" s="125"/>
      <c r="J18" s="154">
        <v>47980</v>
      </c>
      <c r="L18" s="42">
        <v>38612</v>
      </c>
    </row>
    <row r="19" spans="1:12" ht="16.5" customHeight="1" x14ac:dyDescent="0.25">
      <c r="A19" s="17" t="s">
        <v>131</v>
      </c>
      <c r="D19" s="40">
        <v>9</v>
      </c>
      <c r="F19" s="157">
        <v>15333</v>
      </c>
      <c r="G19" s="61"/>
      <c r="H19" s="42">
        <v>17300</v>
      </c>
      <c r="I19" s="125"/>
      <c r="J19" s="154">
        <v>10106</v>
      </c>
      <c r="L19" s="42">
        <v>11346</v>
      </c>
    </row>
    <row r="20" spans="1:12" ht="16.5" customHeight="1" x14ac:dyDescent="0.25">
      <c r="A20" s="17" t="s">
        <v>89</v>
      </c>
      <c r="D20" s="40">
        <v>10</v>
      </c>
      <c r="F20" s="157">
        <v>7663</v>
      </c>
      <c r="G20" s="61"/>
      <c r="H20" s="42">
        <v>3942</v>
      </c>
      <c r="I20" s="125"/>
      <c r="J20" s="154">
        <v>4299</v>
      </c>
      <c r="L20" s="42">
        <v>248</v>
      </c>
    </row>
    <row r="21" spans="1:12" ht="16.5" customHeight="1" x14ac:dyDescent="0.2">
      <c r="A21" s="17" t="s">
        <v>53</v>
      </c>
      <c r="D21" s="40">
        <v>11</v>
      </c>
      <c r="F21" s="157">
        <v>25382</v>
      </c>
      <c r="G21" s="61"/>
      <c r="H21" s="42">
        <v>28707</v>
      </c>
      <c r="I21" s="125"/>
      <c r="J21" s="160">
        <v>20532</v>
      </c>
      <c r="L21" s="42">
        <v>21932</v>
      </c>
    </row>
    <row r="22" spans="1:12" ht="16.5" customHeight="1" x14ac:dyDescent="0.25">
      <c r="A22" s="17" t="s">
        <v>91</v>
      </c>
      <c r="F22" s="157">
        <v>69183</v>
      </c>
      <c r="G22" s="61"/>
      <c r="H22" s="42">
        <v>53101</v>
      </c>
      <c r="I22" s="125"/>
      <c r="J22" s="154">
        <v>51241</v>
      </c>
      <c r="L22" s="42">
        <v>38480</v>
      </c>
    </row>
    <row r="23" spans="1:12" ht="16.5" customHeight="1" x14ac:dyDescent="0.25">
      <c r="A23" s="17" t="s">
        <v>169</v>
      </c>
      <c r="D23" s="40">
        <v>6</v>
      </c>
      <c r="F23" s="157">
        <v>10406</v>
      </c>
      <c r="G23" s="61"/>
      <c r="H23" s="42">
        <v>10235</v>
      </c>
      <c r="I23" s="125"/>
      <c r="J23" s="154">
        <v>10406</v>
      </c>
      <c r="L23" s="42">
        <v>10235</v>
      </c>
    </row>
    <row r="24" spans="1:12" ht="16.5" customHeight="1" x14ac:dyDescent="0.25">
      <c r="A24" s="17" t="s">
        <v>92</v>
      </c>
      <c r="F24" s="158">
        <v>4529</v>
      </c>
      <c r="G24" s="61"/>
      <c r="H24" s="43">
        <v>4347</v>
      </c>
      <c r="I24" s="125"/>
      <c r="J24" s="156">
        <v>3922</v>
      </c>
      <c r="L24" s="43">
        <v>3567</v>
      </c>
    </row>
    <row r="25" spans="1:12" ht="16.5" customHeight="1" x14ac:dyDescent="0.25">
      <c r="F25" s="48"/>
      <c r="G25" s="61"/>
      <c r="I25" s="125"/>
      <c r="J25" s="48"/>
    </row>
    <row r="26" spans="1:12" ht="16.5" customHeight="1" x14ac:dyDescent="0.25">
      <c r="A26" s="94" t="s">
        <v>5</v>
      </c>
      <c r="F26" s="49">
        <f>SUM(F17:F24)</f>
        <v>401413</v>
      </c>
      <c r="G26" s="61"/>
      <c r="H26" s="43">
        <f>SUM(H17:H24)</f>
        <v>267987</v>
      </c>
      <c r="I26" s="125"/>
      <c r="J26" s="49">
        <f>SUM(J17:J24)</f>
        <v>318413</v>
      </c>
      <c r="L26" s="43">
        <f>SUM(L17:L24)</f>
        <v>189265</v>
      </c>
    </row>
    <row r="27" spans="1:12" ht="16.5" customHeight="1" x14ac:dyDescent="0.25">
      <c r="F27" s="48"/>
      <c r="G27" s="61"/>
      <c r="I27" s="125"/>
      <c r="J27" s="48"/>
    </row>
    <row r="28" spans="1:12" ht="16.5" customHeight="1" x14ac:dyDescent="0.25">
      <c r="A28" s="35" t="s">
        <v>6</v>
      </c>
      <c r="F28" s="48"/>
      <c r="G28" s="61"/>
      <c r="I28" s="125"/>
      <c r="J28" s="48"/>
    </row>
    <row r="29" spans="1:12" ht="16.5" customHeight="1" x14ac:dyDescent="0.25">
      <c r="F29" s="48"/>
      <c r="G29" s="61"/>
      <c r="I29" s="125"/>
      <c r="J29" s="48"/>
    </row>
    <row r="30" spans="1:12" ht="16.5" customHeight="1" x14ac:dyDescent="0.25">
      <c r="A30" s="17" t="s">
        <v>74</v>
      </c>
      <c r="F30" s="154">
        <v>1999</v>
      </c>
      <c r="G30" s="61"/>
      <c r="H30" s="18">
        <v>1410</v>
      </c>
      <c r="I30" s="125"/>
      <c r="J30" s="154">
        <v>1199</v>
      </c>
      <c r="L30" s="18">
        <v>610</v>
      </c>
    </row>
    <row r="31" spans="1:12" ht="16.5" customHeight="1" x14ac:dyDescent="0.25">
      <c r="A31" s="17" t="s">
        <v>102</v>
      </c>
      <c r="D31" s="40">
        <v>10</v>
      </c>
      <c r="F31" s="154">
        <v>5337</v>
      </c>
      <c r="G31" s="61"/>
      <c r="H31" s="18">
        <v>2556</v>
      </c>
      <c r="I31" s="125"/>
      <c r="J31" s="161">
        <v>5302</v>
      </c>
      <c r="L31" s="18">
        <v>338</v>
      </c>
    </row>
    <row r="32" spans="1:12" ht="16.5" customHeight="1" x14ac:dyDescent="0.25">
      <c r="A32" s="17" t="s">
        <v>54</v>
      </c>
      <c r="D32" s="40">
        <v>12</v>
      </c>
      <c r="F32" s="154">
        <v>0</v>
      </c>
      <c r="G32" s="61"/>
      <c r="H32" s="42" t="s">
        <v>180</v>
      </c>
      <c r="I32" s="125"/>
      <c r="J32" s="154">
        <v>46595</v>
      </c>
      <c r="K32" s="95"/>
      <c r="L32" s="18">
        <v>46595</v>
      </c>
    </row>
    <row r="33" spans="1:12" ht="16.5" customHeight="1" x14ac:dyDescent="0.25">
      <c r="A33" s="17" t="s">
        <v>128</v>
      </c>
      <c r="D33" s="40">
        <v>13</v>
      </c>
      <c r="F33" s="154">
        <v>42563</v>
      </c>
      <c r="G33" s="61"/>
      <c r="H33" s="18">
        <v>7405</v>
      </c>
      <c r="I33" s="125"/>
      <c r="J33" s="154">
        <v>41332</v>
      </c>
      <c r="L33" s="18">
        <v>6105</v>
      </c>
    </row>
    <row r="34" spans="1:12" ht="16.5" customHeight="1" x14ac:dyDescent="0.25">
      <c r="A34" s="17" t="s">
        <v>83</v>
      </c>
      <c r="D34" s="40">
        <v>14</v>
      </c>
      <c r="F34" s="154">
        <v>12799</v>
      </c>
      <c r="G34" s="61"/>
      <c r="H34" s="18">
        <v>14893</v>
      </c>
      <c r="I34" s="18"/>
      <c r="J34" s="154">
        <v>10421</v>
      </c>
      <c r="K34" s="18"/>
      <c r="L34" s="18">
        <v>12126</v>
      </c>
    </row>
    <row r="35" spans="1:12" ht="16.5" customHeight="1" x14ac:dyDescent="0.25">
      <c r="A35" s="17" t="s">
        <v>101</v>
      </c>
      <c r="F35" s="159">
        <v>14506</v>
      </c>
      <c r="G35" s="61"/>
      <c r="H35" s="18">
        <v>14506</v>
      </c>
      <c r="I35" s="125"/>
      <c r="J35" s="159">
        <v>0</v>
      </c>
      <c r="L35" s="42" t="s">
        <v>180</v>
      </c>
    </row>
    <row r="36" spans="1:12" ht="16.5" customHeight="1" x14ac:dyDescent="0.25">
      <c r="A36" s="17" t="s">
        <v>55</v>
      </c>
      <c r="D36" s="40">
        <v>13</v>
      </c>
      <c r="F36" s="154">
        <v>8921</v>
      </c>
      <c r="G36" s="61"/>
      <c r="H36" s="18">
        <v>7067</v>
      </c>
      <c r="I36" s="125"/>
      <c r="J36" s="154">
        <v>1032</v>
      </c>
      <c r="L36" s="18">
        <v>1275</v>
      </c>
    </row>
    <row r="37" spans="1:12" ht="16.5" customHeight="1" x14ac:dyDescent="0.25">
      <c r="A37" s="17" t="s">
        <v>108</v>
      </c>
      <c r="F37" s="154">
        <v>5574</v>
      </c>
      <c r="G37" s="61"/>
      <c r="H37" s="18">
        <v>4975</v>
      </c>
      <c r="I37" s="125"/>
      <c r="J37" s="154">
        <v>5208</v>
      </c>
      <c r="L37" s="18">
        <v>4650</v>
      </c>
    </row>
    <row r="38" spans="1:12" ht="16.5" customHeight="1" x14ac:dyDescent="0.25">
      <c r="A38" s="17" t="s">
        <v>105</v>
      </c>
      <c r="F38" s="156">
        <v>13326</v>
      </c>
      <c r="G38" s="61"/>
      <c r="H38" s="128">
        <v>9506</v>
      </c>
      <c r="I38" s="125"/>
      <c r="J38" s="156">
        <v>11223</v>
      </c>
      <c r="L38" s="128">
        <v>6796</v>
      </c>
    </row>
    <row r="39" spans="1:12" ht="16.5" customHeight="1" x14ac:dyDescent="0.25">
      <c r="F39" s="48"/>
      <c r="G39" s="61"/>
      <c r="I39" s="125"/>
      <c r="J39" s="48"/>
      <c r="K39" s="121"/>
    </row>
    <row r="40" spans="1:12" ht="16.5" customHeight="1" x14ac:dyDescent="0.25">
      <c r="A40" s="35" t="s">
        <v>8</v>
      </c>
      <c r="B40" s="18"/>
      <c r="F40" s="49">
        <f>SUM(F30:F38)</f>
        <v>105025</v>
      </c>
      <c r="G40" s="61"/>
      <c r="H40" s="43">
        <f>SUM(H30:H38)</f>
        <v>62318</v>
      </c>
      <c r="I40" s="125"/>
      <c r="J40" s="49">
        <f>SUM(J30:J38)</f>
        <v>122312</v>
      </c>
      <c r="K40" s="121"/>
      <c r="L40" s="43">
        <f>SUM(L30:L38)</f>
        <v>78495</v>
      </c>
    </row>
    <row r="41" spans="1:12" ht="16.5" customHeight="1" x14ac:dyDescent="0.25">
      <c r="F41" s="48"/>
      <c r="G41" s="61"/>
      <c r="I41" s="125"/>
      <c r="J41" s="48"/>
      <c r="K41" s="121"/>
    </row>
    <row r="42" spans="1:12" ht="16.5" customHeight="1" thickBot="1" x14ac:dyDescent="0.3">
      <c r="A42" s="35" t="s">
        <v>14</v>
      </c>
      <c r="F42" s="96">
        <f>F26+F40</f>
        <v>506438</v>
      </c>
      <c r="G42" s="61"/>
      <c r="H42" s="97">
        <f>H26+H40</f>
        <v>330305</v>
      </c>
      <c r="I42" s="125"/>
      <c r="J42" s="96">
        <f>J26+J40</f>
        <v>440725</v>
      </c>
      <c r="K42" s="121"/>
      <c r="L42" s="97">
        <f>L26+L40</f>
        <v>267760</v>
      </c>
    </row>
    <row r="43" spans="1:12" ht="16.5" customHeight="1" thickTop="1" x14ac:dyDescent="0.25">
      <c r="A43" s="35"/>
      <c r="G43" s="61"/>
    </row>
    <row r="44" spans="1:12" ht="16.5" customHeight="1" x14ac:dyDescent="0.25">
      <c r="A44" s="35"/>
      <c r="G44" s="61"/>
    </row>
    <row r="46" spans="1:12" ht="16.5" customHeight="1" x14ac:dyDescent="0.25">
      <c r="A46" s="35"/>
      <c r="G46" s="61"/>
    </row>
    <row r="47" spans="1:12" ht="16.5" customHeight="1" x14ac:dyDescent="0.25">
      <c r="A47" s="35"/>
      <c r="G47" s="61"/>
    </row>
    <row r="48" spans="1:12" ht="16.5" customHeight="1" x14ac:dyDescent="0.25">
      <c r="A48" s="35"/>
      <c r="G48" s="61"/>
    </row>
    <row r="49" spans="1:12" ht="16.5" customHeight="1" x14ac:dyDescent="0.25">
      <c r="A49" s="35"/>
      <c r="G49" s="61"/>
    </row>
    <row r="50" spans="1:12" ht="16.5" customHeight="1" x14ac:dyDescent="0.25">
      <c r="A50" s="17" t="s">
        <v>7</v>
      </c>
      <c r="G50" s="61"/>
    </row>
    <row r="51" spans="1:12" ht="16.5" customHeight="1" x14ac:dyDescent="0.25">
      <c r="G51" s="61"/>
    </row>
    <row r="52" spans="1:12" ht="16.5" customHeight="1" x14ac:dyDescent="0.25">
      <c r="G52" s="61"/>
    </row>
    <row r="53" spans="1:12" ht="22.35" customHeight="1" x14ac:dyDescent="0.25">
      <c r="A53" s="176" t="s">
        <v>86</v>
      </c>
      <c r="B53" s="176"/>
      <c r="C53" s="176"/>
      <c r="D53" s="176"/>
      <c r="E53" s="176"/>
      <c r="F53" s="176"/>
      <c r="G53" s="176"/>
      <c r="H53" s="176"/>
      <c r="I53" s="176"/>
      <c r="J53" s="176"/>
      <c r="K53" s="176"/>
      <c r="L53" s="176"/>
    </row>
    <row r="54" spans="1:12" ht="16.5" customHeight="1" x14ac:dyDescent="0.25">
      <c r="A54" s="35" t="str">
        <f>A1</f>
        <v>Terabyte Plus Public Company Limited</v>
      </c>
      <c r="B54" s="35"/>
      <c r="C54" s="35"/>
      <c r="G54" s="61"/>
    </row>
    <row r="55" spans="1:12" ht="16.5" customHeight="1" x14ac:dyDescent="0.25">
      <c r="A55" s="35" t="str">
        <f>+A2</f>
        <v xml:space="preserve">Statement of Financial Position </v>
      </c>
      <c r="B55" s="35"/>
      <c r="C55" s="35"/>
      <c r="G55" s="61"/>
    </row>
    <row r="56" spans="1:12" ht="16.5" customHeight="1" x14ac:dyDescent="0.25">
      <c r="A56" s="37" t="str">
        <f>+A3</f>
        <v>As at 30 September 2024</v>
      </c>
      <c r="B56" s="37"/>
      <c r="C56" s="37"/>
      <c r="D56" s="41"/>
      <c r="E56" s="39"/>
      <c r="F56" s="43"/>
      <c r="G56" s="63"/>
      <c r="H56" s="43"/>
      <c r="I56" s="122"/>
      <c r="J56" s="43"/>
      <c r="K56" s="126"/>
      <c r="L56" s="43"/>
    </row>
    <row r="57" spans="1:12" ht="16.5" customHeight="1" x14ac:dyDescent="0.25">
      <c r="A57" s="35"/>
      <c r="B57" s="35"/>
      <c r="C57" s="35"/>
      <c r="G57" s="61"/>
    </row>
    <row r="58" spans="1:12" ht="16.5" customHeight="1" x14ac:dyDescent="0.25">
      <c r="G58" s="61"/>
    </row>
    <row r="59" spans="1:12" ht="16.5" customHeight="1" x14ac:dyDescent="0.25">
      <c r="F59" s="177" t="s">
        <v>40</v>
      </c>
      <c r="G59" s="177"/>
      <c r="H59" s="177"/>
      <c r="I59" s="42"/>
      <c r="J59" s="177" t="s">
        <v>64</v>
      </c>
      <c r="K59" s="177"/>
      <c r="L59" s="177"/>
    </row>
    <row r="60" spans="1:12" ht="16.5" customHeight="1" x14ac:dyDescent="0.25">
      <c r="A60" s="18"/>
      <c r="D60" s="45"/>
      <c r="E60" s="35"/>
      <c r="F60" s="178" t="s">
        <v>75</v>
      </c>
      <c r="G60" s="178"/>
      <c r="H60" s="178"/>
      <c r="I60" s="123"/>
      <c r="J60" s="178" t="s">
        <v>75</v>
      </c>
      <c r="K60" s="178"/>
      <c r="L60" s="178"/>
    </row>
    <row r="61" spans="1:12" ht="16.5" customHeight="1" x14ac:dyDescent="0.25">
      <c r="E61" s="35"/>
      <c r="F61" s="123" t="s">
        <v>48</v>
      </c>
      <c r="G61" s="46"/>
      <c r="H61" s="123" t="s">
        <v>39</v>
      </c>
      <c r="I61" s="123"/>
      <c r="J61" s="123" t="s">
        <v>48</v>
      </c>
      <c r="K61" s="123"/>
      <c r="L61" s="123" t="s">
        <v>39</v>
      </c>
    </row>
    <row r="62" spans="1:12" ht="16.5" customHeight="1" x14ac:dyDescent="0.25">
      <c r="E62" s="35"/>
      <c r="F62" s="119" t="s">
        <v>175</v>
      </c>
      <c r="G62" s="123"/>
      <c r="H62" s="77" t="s">
        <v>1</v>
      </c>
      <c r="I62" s="124"/>
      <c r="J62" s="119" t="s">
        <v>175</v>
      </c>
      <c r="K62" s="123"/>
      <c r="L62" s="77" t="s">
        <v>1</v>
      </c>
    </row>
    <row r="63" spans="1:12" ht="16.5" customHeight="1" x14ac:dyDescent="0.25">
      <c r="E63" s="35"/>
      <c r="F63" s="65">
        <v>2024</v>
      </c>
      <c r="G63" s="70"/>
      <c r="H63" s="65">
        <v>2023</v>
      </c>
      <c r="I63" s="124"/>
      <c r="J63" s="65">
        <v>2024</v>
      </c>
      <c r="K63" s="70"/>
      <c r="L63" s="65">
        <v>2023</v>
      </c>
    </row>
    <row r="64" spans="1:12" ht="16.5" customHeight="1" x14ac:dyDescent="0.25">
      <c r="D64" s="38" t="s">
        <v>2</v>
      </c>
      <c r="E64" s="35"/>
      <c r="F64" s="53" t="s">
        <v>60</v>
      </c>
      <c r="G64" s="35"/>
      <c r="H64" s="53" t="s">
        <v>60</v>
      </c>
      <c r="I64" s="124"/>
      <c r="J64" s="53" t="s">
        <v>60</v>
      </c>
      <c r="K64" s="127"/>
      <c r="L64" s="53" t="s">
        <v>60</v>
      </c>
    </row>
    <row r="65" spans="1:12" ht="16.5" customHeight="1" x14ac:dyDescent="0.25">
      <c r="D65" s="36"/>
      <c r="E65" s="35"/>
      <c r="F65" s="51"/>
      <c r="G65" s="76"/>
      <c r="H65" s="123"/>
      <c r="I65" s="124"/>
      <c r="J65" s="51"/>
      <c r="K65" s="127"/>
      <c r="L65" s="123"/>
    </row>
    <row r="66" spans="1:12" ht="16.5" customHeight="1" x14ac:dyDescent="0.25">
      <c r="A66" s="35" t="s">
        <v>67</v>
      </c>
      <c r="F66" s="48"/>
      <c r="G66" s="61"/>
      <c r="I66" s="125"/>
      <c r="J66" s="48"/>
      <c r="K66" s="121"/>
    </row>
    <row r="67" spans="1:12" ht="16.5" customHeight="1" x14ac:dyDescent="0.25">
      <c r="A67" s="35"/>
      <c r="F67" s="48"/>
      <c r="G67" s="61"/>
      <c r="I67" s="125"/>
      <c r="J67" s="48"/>
      <c r="K67" s="121"/>
    </row>
    <row r="68" spans="1:12" ht="16.5" customHeight="1" x14ac:dyDescent="0.25">
      <c r="A68" s="35" t="s">
        <v>9</v>
      </c>
      <c r="F68" s="48"/>
      <c r="G68" s="61"/>
      <c r="I68" s="125"/>
      <c r="J68" s="48"/>
      <c r="K68" s="121"/>
    </row>
    <row r="69" spans="1:12" ht="16.5" customHeight="1" x14ac:dyDescent="0.25">
      <c r="A69" s="35"/>
      <c r="F69" s="48"/>
      <c r="G69" s="61"/>
      <c r="I69" s="125"/>
      <c r="J69" s="48"/>
      <c r="K69" s="121"/>
    </row>
    <row r="70" spans="1:12" ht="16.5" customHeight="1" x14ac:dyDescent="0.25">
      <c r="A70" s="17" t="s">
        <v>137</v>
      </c>
      <c r="D70" s="40">
        <v>15</v>
      </c>
      <c r="F70" s="154">
        <v>80228</v>
      </c>
      <c r="G70" s="66"/>
      <c r="H70" s="18">
        <v>86119</v>
      </c>
      <c r="I70" s="18"/>
      <c r="J70" s="154">
        <v>58846</v>
      </c>
      <c r="K70" s="18"/>
      <c r="L70" s="18">
        <v>60503</v>
      </c>
    </row>
    <row r="71" spans="1:12" ht="16.5" customHeight="1" x14ac:dyDescent="0.25">
      <c r="A71" s="17" t="s">
        <v>132</v>
      </c>
      <c r="D71" s="40">
        <v>16</v>
      </c>
      <c r="F71" s="154">
        <v>97006</v>
      </c>
      <c r="G71" s="66"/>
      <c r="H71" s="18">
        <v>80940</v>
      </c>
      <c r="I71" s="18"/>
      <c r="J71" s="154">
        <v>74351</v>
      </c>
      <c r="K71" s="18"/>
      <c r="L71" s="18">
        <v>62077</v>
      </c>
    </row>
    <row r="72" spans="1:12" ht="16.5" customHeight="1" x14ac:dyDescent="0.25">
      <c r="A72" s="17" t="s">
        <v>82</v>
      </c>
      <c r="D72" s="40">
        <v>17</v>
      </c>
      <c r="F72" s="154">
        <v>5384</v>
      </c>
      <c r="G72" s="66"/>
      <c r="H72" s="18">
        <v>2914</v>
      </c>
      <c r="I72" s="18"/>
      <c r="J72" s="154">
        <v>4843</v>
      </c>
      <c r="K72" s="18"/>
      <c r="L72" s="18">
        <v>2396</v>
      </c>
    </row>
    <row r="73" spans="1:12" ht="16.5" customHeight="1" x14ac:dyDescent="0.25">
      <c r="A73" s="17" t="s">
        <v>183</v>
      </c>
      <c r="F73" s="156">
        <v>208</v>
      </c>
      <c r="G73" s="42"/>
      <c r="H73" s="128">
        <v>342</v>
      </c>
      <c r="I73" s="42"/>
      <c r="J73" s="156">
        <v>0</v>
      </c>
      <c r="K73" s="42"/>
      <c r="L73" s="43" t="s">
        <v>180</v>
      </c>
    </row>
    <row r="74" spans="1:12" ht="16.5" customHeight="1" x14ac:dyDescent="0.25">
      <c r="D74" s="50"/>
      <c r="F74" s="48"/>
      <c r="G74" s="66"/>
      <c r="I74" s="42"/>
      <c r="J74" s="48"/>
      <c r="K74" s="42"/>
    </row>
    <row r="75" spans="1:12" ht="16.5" customHeight="1" x14ac:dyDescent="0.25">
      <c r="A75" s="35" t="s">
        <v>10</v>
      </c>
      <c r="B75" s="18"/>
      <c r="F75" s="49">
        <f>SUM(F70:F73)</f>
        <v>182826</v>
      </c>
      <c r="G75" s="61"/>
      <c r="H75" s="43">
        <f>SUM(H70:H73)</f>
        <v>170315</v>
      </c>
      <c r="I75" s="125"/>
      <c r="J75" s="49">
        <f>SUM(J70:J73)</f>
        <v>138040</v>
      </c>
      <c r="L75" s="43">
        <f>SUM(L70:L73)</f>
        <v>124976</v>
      </c>
    </row>
    <row r="76" spans="1:12" ht="16.5" customHeight="1" x14ac:dyDescent="0.25">
      <c r="F76" s="48"/>
      <c r="G76" s="61"/>
      <c r="I76" s="125"/>
      <c r="J76" s="48"/>
    </row>
    <row r="77" spans="1:12" ht="16.5" customHeight="1" x14ac:dyDescent="0.25">
      <c r="A77" s="35" t="s">
        <v>11</v>
      </c>
      <c r="F77" s="48"/>
      <c r="G77" s="61"/>
      <c r="I77" s="125"/>
      <c r="J77" s="48"/>
    </row>
    <row r="78" spans="1:12" ht="16.5" customHeight="1" x14ac:dyDescent="0.25">
      <c r="A78" s="35"/>
      <c r="F78" s="48"/>
      <c r="G78" s="61"/>
      <c r="I78" s="125"/>
      <c r="J78" s="48"/>
    </row>
    <row r="79" spans="1:12" ht="16.5" customHeight="1" x14ac:dyDescent="0.25">
      <c r="A79" s="17" t="s">
        <v>129</v>
      </c>
      <c r="D79" s="98">
        <v>16</v>
      </c>
      <c r="F79" s="154">
        <v>14997</v>
      </c>
      <c r="G79" s="61"/>
      <c r="H79" s="18">
        <v>14840</v>
      </c>
      <c r="I79" s="125"/>
      <c r="J79" s="154">
        <v>7268</v>
      </c>
      <c r="L79" s="18">
        <v>8916</v>
      </c>
    </row>
    <row r="80" spans="1:12" ht="16.5" customHeight="1" x14ac:dyDescent="0.25">
      <c r="A80" s="17" t="s">
        <v>81</v>
      </c>
      <c r="D80" s="98">
        <v>17</v>
      </c>
      <c r="F80" s="154">
        <v>13957</v>
      </c>
      <c r="G80" s="18"/>
      <c r="H80" s="18">
        <v>13998</v>
      </c>
      <c r="I80" s="95"/>
      <c r="J80" s="154">
        <v>11723</v>
      </c>
      <c r="K80" s="95"/>
      <c r="L80" s="18">
        <v>11354</v>
      </c>
    </row>
    <row r="81" spans="1:12" ht="16.5" customHeight="1" x14ac:dyDescent="0.25">
      <c r="A81" s="17" t="s">
        <v>88</v>
      </c>
      <c r="D81" s="98"/>
      <c r="F81" s="154">
        <v>576</v>
      </c>
      <c r="G81" s="18"/>
      <c r="H81" s="18">
        <v>612</v>
      </c>
      <c r="I81" s="95"/>
      <c r="J81" s="154">
        <v>0</v>
      </c>
      <c r="K81" s="95"/>
      <c r="L81" s="57" t="s">
        <v>180</v>
      </c>
    </row>
    <row r="82" spans="1:12" ht="16.5" customHeight="1" x14ac:dyDescent="0.25">
      <c r="A82" s="17" t="s">
        <v>130</v>
      </c>
      <c r="D82" s="98"/>
      <c r="F82" s="156">
        <v>27550</v>
      </c>
      <c r="G82" s="61"/>
      <c r="H82" s="128">
        <v>24546</v>
      </c>
      <c r="I82" s="125"/>
      <c r="J82" s="156">
        <v>24781</v>
      </c>
      <c r="L82" s="128">
        <v>22159</v>
      </c>
    </row>
    <row r="83" spans="1:12" ht="16.5" customHeight="1" x14ac:dyDescent="0.25">
      <c r="F83" s="48"/>
      <c r="G83" s="61"/>
      <c r="I83" s="125"/>
      <c r="J83" s="48"/>
      <c r="K83" s="42"/>
    </row>
    <row r="84" spans="1:12" ht="16.5" customHeight="1" x14ac:dyDescent="0.25">
      <c r="A84" s="35" t="s">
        <v>12</v>
      </c>
      <c r="B84" s="18"/>
      <c r="F84" s="49">
        <f>SUM(F79:F82)</f>
        <v>57080</v>
      </c>
      <c r="G84" s="61"/>
      <c r="H84" s="43">
        <f>SUM(H79:H82)</f>
        <v>53996</v>
      </c>
      <c r="I84" s="125"/>
      <c r="J84" s="49">
        <f>SUM(J79:J82)</f>
        <v>43772</v>
      </c>
      <c r="K84" s="121"/>
      <c r="L84" s="43">
        <f>SUM(L79:L82)</f>
        <v>42429</v>
      </c>
    </row>
    <row r="85" spans="1:12" ht="16.5" customHeight="1" x14ac:dyDescent="0.25">
      <c r="A85" s="35"/>
      <c r="F85" s="48"/>
      <c r="G85" s="61"/>
      <c r="I85" s="125"/>
      <c r="J85" s="48"/>
      <c r="K85" s="121"/>
    </row>
    <row r="86" spans="1:12" ht="16.5" customHeight="1" x14ac:dyDescent="0.25">
      <c r="A86" s="35" t="s">
        <v>13</v>
      </c>
      <c r="B86" s="35"/>
      <c r="F86" s="49">
        <f>F75+F84</f>
        <v>239906</v>
      </c>
      <c r="G86" s="61"/>
      <c r="H86" s="43">
        <f>H75+H84</f>
        <v>224311</v>
      </c>
      <c r="I86" s="125"/>
      <c r="J86" s="49">
        <f>J75+J84</f>
        <v>181812</v>
      </c>
      <c r="K86" s="121"/>
      <c r="L86" s="43">
        <f>L75+L84</f>
        <v>167405</v>
      </c>
    </row>
    <row r="87" spans="1:12" ht="16.5" customHeight="1" x14ac:dyDescent="0.25">
      <c r="A87" s="35"/>
      <c r="B87" s="35"/>
      <c r="G87" s="61"/>
    </row>
    <row r="88" spans="1:12" ht="12.75" customHeight="1" x14ac:dyDescent="0.25">
      <c r="A88" s="35"/>
      <c r="B88" s="35"/>
      <c r="G88" s="61"/>
    </row>
    <row r="89" spans="1:12" ht="16.5" customHeight="1" x14ac:dyDescent="0.25">
      <c r="A89" s="35"/>
      <c r="B89" s="35"/>
      <c r="G89" s="61"/>
    </row>
    <row r="90" spans="1:12" ht="16.5" customHeight="1" x14ac:dyDescent="0.25">
      <c r="A90" s="35"/>
      <c r="B90" s="35"/>
      <c r="G90" s="61"/>
    </row>
    <row r="91" spans="1:12" ht="16.5" customHeight="1" x14ac:dyDescent="0.25">
      <c r="A91" s="35"/>
      <c r="B91" s="35"/>
      <c r="G91" s="61"/>
    </row>
    <row r="92" spans="1:12" ht="16.5" customHeight="1" x14ac:dyDescent="0.25">
      <c r="A92" s="35"/>
      <c r="B92" s="35"/>
      <c r="G92" s="61"/>
    </row>
    <row r="93" spans="1:12" ht="16.5" customHeight="1" x14ac:dyDescent="0.25">
      <c r="A93" s="35"/>
      <c r="B93" s="35"/>
      <c r="G93" s="61"/>
    </row>
    <row r="94" spans="1:12" ht="16.5" customHeight="1" x14ac:dyDescent="0.25">
      <c r="A94" s="35"/>
      <c r="B94" s="35"/>
      <c r="G94" s="61"/>
    </row>
    <row r="95" spans="1:12" ht="16.5" customHeight="1" x14ac:dyDescent="0.25">
      <c r="A95" s="35"/>
      <c r="B95" s="35"/>
      <c r="G95" s="61"/>
    </row>
    <row r="96" spans="1:12" ht="16.5" customHeight="1" x14ac:dyDescent="0.25">
      <c r="A96" s="35"/>
      <c r="B96" s="35"/>
      <c r="G96" s="61"/>
    </row>
    <row r="97" spans="1:12" ht="16.5" customHeight="1" x14ac:dyDescent="0.25">
      <c r="A97" s="35"/>
      <c r="B97" s="35"/>
      <c r="G97" s="61"/>
    </row>
    <row r="98" spans="1:12" ht="16.5" customHeight="1" x14ac:dyDescent="0.25">
      <c r="A98" s="35"/>
      <c r="B98" s="35"/>
      <c r="G98" s="61"/>
    </row>
    <row r="99" spans="1:12" ht="16.5" customHeight="1" x14ac:dyDescent="0.25">
      <c r="A99" s="35"/>
      <c r="B99" s="35"/>
      <c r="G99" s="61"/>
    </row>
    <row r="100" spans="1:12" ht="16.5" customHeight="1" x14ac:dyDescent="0.25">
      <c r="A100" s="35"/>
      <c r="B100" s="35"/>
      <c r="G100" s="61"/>
    </row>
    <row r="101" spans="1:12" ht="16.5" customHeight="1" x14ac:dyDescent="0.25">
      <c r="A101" s="35"/>
      <c r="B101" s="35"/>
      <c r="G101" s="61"/>
    </row>
    <row r="102" spans="1:12" ht="16.5" customHeight="1" x14ac:dyDescent="0.25">
      <c r="A102" s="35"/>
      <c r="B102" s="35"/>
      <c r="G102" s="61"/>
    </row>
    <row r="103" spans="1:12" ht="16.5" customHeight="1" x14ac:dyDescent="0.25">
      <c r="A103" s="35"/>
      <c r="B103" s="35"/>
      <c r="G103" s="61"/>
    </row>
    <row r="104" spans="1:12" ht="16.5" customHeight="1" x14ac:dyDescent="0.25">
      <c r="A104" s="35"/>
      <c r="B104" s="35"/>
      <c r="G104" s="61"/>
    </row>
    <row r="105" spans="1:12" ht="15" customHeight="1" x14ac:dyDescent="0.25">
      <c r="A105" s="35"/>
      <c r="B105" s="35"/>
      <c r="G105" s="61"/>
    </row>
    <row r="106" spans="1:12" ht="6" customHeight="1" x14ac:dyDescent="0.25">
      <c r="A106" s="35"/>
      <c r="B106" s="35"/>
      <c r="G106" s="61"/>
    </row>
    <row r="107" spans="1:12" ht="22.35" customHeight="1" x14ac:dyDescent="0.25">
      <c r="A107" s="176" t="str">
        <f>$A$53</f>
        <v>The accompanying condensed notes to the interim financial information are an integral part of this interim financial information.</v>
      </c>
      <c r="B107" s="176"/>
      <c r="C107" s="176"/>
      <c r="D107" s="176"/>
      <c r="E107" s="176"/>
      <c r="F107" s="176"/>
      <c r="G107" s="176"/>
      <c r="H107" s="176"/>
      <c r="I107" s="176"/>
      <c r="J107" s="176"/>
      <c r="K107" s="176"/>
      <c r="L107" s="176"/>
    </row>
    <row r="108" spans="1:12" ht="16.5" customHeight="1" x14ac:dyDescent="0.25">
      <c r="A108" s="35" t="str">
        <f>+A1</f>
        <v>Terabyte Plus Public Company Limited</v>
      </c>
      <c r="B108" s="35"/>
      <c r="C108" s="35"/>
      <c r="G108" s="61"/>
    </row>
    <row r="109" spans="1:12" ht="16.5" customHeight="1" x14ac:dyDescent="0.25">
      <c r="A109" s="35" t="str">
        <f>+A2</f>
        <v xml:space="preserve">Statement of Financial Position </v>
      </c>
      <c r="B109" s="35"/>
      <c r="C109" s="35"/>
      <c r="G109" s="61"/>
    </row>
    <row r="110" spans="1:12" ht="16.5" customHeight="1" x14ac:dyDescent="0.25">
      <c r="A110" s="37" t="str">
        <f>+A3</f>
        <v>As at 30 September 2024</v>
      </c>
      <c r="B110" s="37"/>
      <c r="C110" s="37"/>
      <c r="D110" s="41"/>
      <c r="E110" s="39"/>
      <c r="F110" s="43"/>
      <c r="G110" s="63"/>
      <c r="H110" s="43"/>
      <c r="I110" s="122"/>
      <c r="J110" s="43"/>
      <c r="K110" s="126"/>
      <c r="L110" s="43"/>
    </row>
    <row r="111" spans="1:12" ht="16.5" customHeight="1" x14ac:dyDescent="0.25">
      <c r="A111" s="35"/>
      <c r="B111" s="35"/>
      <c r="C111" s="35"/>
      <c r="G111" s="61"/>
    </row>
    <row r="112" spans="1:12" ht="16.5" customHeight="1" x14ac:dyDescent="0.25">
      <c r="G112" s="61"/>
    </row>
    <row r="113" spans="1:12" ht="16.5" customHeight="1" x14ac:dyDescent="0.25">
      <c r="F113" s="177" t="s">
        <v>40</v>
      </c>
      <c r="G113" s="177"/>
      <c r="H113" s="177"/>
      <c r="I113" s="42"/>
      <c r="J113" s="177" t="s">
        <v>64</v>
      </c>
      <c r="K113" s="177"/>
      <c r="L113" s="177"/>
    </row>
    <row r="114" spans="1:12" ht="16.5" customHeight="1" x14ac:dyDescent="0.25">
      <c r="A114" s="18"/>
      <c r="D114" s="45"/>
      <c r="E114" s="35"/>
      <c r="F114" s="178" t="s">
        <v>75</v>
      </c>
      <c r="G114" s="178"/>
      <c r="H114" s="178"/>
      <c r="I114" s="123"/>
      <c r="J114" s="178" t="s">
        <v>75</v>
      </c>
      <c r="K114" s="178"/>
      <c r="L114" s="178"/>
    </row>
    <row r="115" spans="1:12" ht="16.5" customHeight="1" x14ac:dyDescent="0.25">
      <c r="E115" s="35"/>
      <c r="F115" s="123" t="s">
        <v>48</v>
      </c>
      <c r="G115" s="46"/>
      <c r="H115" s="123" t="s">
        <v>39</v>
      </c>
      <c r="I115" s="123"/>
      <c r="J115" s="123" t="s">
        <v>48</v>
      </c>
      <c r="K115" s="123"/>
      <c r="L115" s="123" t="s">
        <v>39</v>
      </c>
    </row>
    <row r="116" spans="1:12" ht="16.5" customHeight="1" x14ac:dyDescent="0.25">
      <c r="E116" s="35"/>
      <c r="F116" s="119" t="s">
        <v>175</v>
      </c>
      <c r="G116" s="123"/>
      <c r="H116" s="77" t="s">
        <v>1</v>
      </c>
      <c r="I116" s="124"/>
      <c r="J116" s="119" t="s">
        <v>175</v>
      </c>
      <c r="K116" s="123"/>
      <c r="L116" s="77" t="s">
        <v>1</v>
      </c>
    </row>
    <row r="117" spans="1:12" ht="16.5" customHeight="1" x14ac:dyDescent="0.25">
      <c r="E117" s="35"/>
      <c r="F117" s="65">
        <v>2024</v>
      </c>
      <c r="G117" s="70"/>
      <c r="H117" s="65">
        <v>2023</v>
      </c>
      <c r="I117" s="124"/>
      <c r="J117" s="65">
        <v>2024</v>
      </c>
      <c r="K117" s="70"/>
      <c r="L117" s="65">
        <v>2023</v>
      </c>
    </row>
    <row r="118" spans="1:12" ht="16.5" customHeight="1" x14ac:dyDescent="0.25">
      <c r="D118" s="38" t="s">
        <v>144</v>
      </c>
      <c r="E118" s="35"/>
      <c r="F118" s="53" t="s">
        <v>60</v>
      </c>
      <c r="G118" s="35"/>
      <c r="H118" s="53" t="s">
        <v>60</v>
      </c>
      <c r="I118" s="124"/>
      <c r="J118" s="53" t="s">
        <v>60</v>
      </c>
      <c r="K118" s="127"/>
      <c r="L118" s="53" t="s">
        <v>60</v>
      </c>
    </row>
    <row r="119" spans="1:12" ht="16.5" customHeight="1" x14ac:dyDescent="0.25">
      <c r="D119" s="36"/>
      <c r="E119" s="35"/>
      <c r="F119" s="51"/>
      <c r="G119" s="76"/>
      <c r="H119" s="123"/>
      <c r="I119" s="124"/>
      <c r="J119" s="51"/>
      <c r="K119" s="127"/>
      <c r="L119" s="123"/>
    </row>
    <row r="120" spans="1:12" ht="16.5" customHeight="1" x14ac:dyDescent="0.25">
      <c r="A120" s="35" t="s">
        <v>104</v>
      </c>
      <c r="F120" s="48"/>
      <c r="G120" s="61"/>
      <c r="I120" s="125"/>
      <c r="J120" s="48"/>
      <c r="K120" s="121"/>
    </row>
    <row r="121" spans="1:12" ht="16.5" customHeight="1" x14ac:dyDescent="0.25">
      <c r="A121" s="35"/>
      <c r="F121" s="48"/>
      <c r="G121" s="61"/>
      <c r="I121" s="125"/>
      <c r="J121" s="48"/>
      <c r="K121" s="121"/>
    </row>
    <row r="122" spans="1:12" ht="16.5" customHeight="1" x14ac:dyDescent="0.25">
      <c r="A122" s="35" t="s">
        <v>68</v>
      </c>
      <c r="F122" s="48"/>
      <c r="G122" s="61"/>
      <c r="I122" s="125"/>
      <c r="J122" s="48"/>
      <c r="K122" s="121"/>
    </row>
    <row r="123" spans="1:12" ht="16.5" customHeight="1" x14ac:dyDescent="0.25">
      <c r="A123" s="35"/>
      <c r="F123" s="48"/>
      <c r="G123" s="61"/>
      <c r="I123" s="125"/>
      <c r="J123" s="48"/>
      <c r="K123" s="121"/>
    </row>
    <row r="124" spans="1:12" ht="16.5" customHeight="1" x14ac:dyDescent="0.25">
      <c r="A124" s="17" t="s">
        <v>15</v>
      </c>
      <c r="D124" s="40">
        <v>19</v>
      </c>
      <c r="F124" s="48"/>
      <c r="G124" s="61"/>
      <c r="I124" s="125"/>
      <c r="J124" s="48"/>
      <c r="K124" s="121"/>
    </row>
    <row r="125" spans="1:12" ht="16.5" customHeight="1" x14ac:dyDescent="0.25">
      <c r="B125" s="17" t="s">
        <v>32</v>
      </c>
      <c r="F125" s="99"/>
      <c r="G125" s="18"/>
      <c r="H125" s="95"/>
      <c r="I125" s="95"/>
      <c r="J125" s="100"/>
      <c r="K125" s="95"/>
      <c r="L125" s="95"/>
    </row>
    <row r="126" spans="1:12" ht="16.5" customHeight="1" x14ac:dyDescent="0.25">
      <c r="C126" s="52" t="s">
        <v>153</v>
      </c>
      <c r="F126" s="99"/>
      <c r="G126" s="18"/>
      <c r="H126" s="95"/>
      <c r="I126" s="95"/>
      <c r="J126" s="100"/>
      <c r="K126" s="95"/>
      <c r="L126" s="95"/>
    </row>
    <row r="127" spans="1:12" ht="16.5" customHeight="1" thickBot="1" x14ac:dyDescent="0.3">
      <c r="C127" s="52" t="s">
        <v>158</v>
      </c>
      <c r="F127" s="167">
        <v>120000</v>
      </c>
      <c r="G127" s="61"/>
      <c r="H127" s="129">
        <v>120000</v>
      </c>
      <c r="I127" s="125"/>
      <c r="J127" s="167">
        <v>120000</v>
      </c>
      <c r="L127" s="129">
        <v>120000</v>
      </c>
    </row>
    <row r="128" spans="1:12" ht="16.5" customHeight="1" thickTop="1" x14ac:dyDescent="0.25">
      <c r="A128" s="35"/>
      <c r="F128" s="48"/>
      <c r="G128" s="61"/>
      <c r="I128" s="125"/>
      <c r="J128" s="48"/>
    </row>
    <row r="129" spans="1:12" ht="16.5" customHeight="1" x14ac:dyDescent="0.25">
      <c r="B129" s="17" t="s">
        <v>16</v>
      </c>
      <c r="F129" s="99"/>
      <c r="G129" s="18"/>
      <c r="H129" s="95"/>
      <c r="I129" s="95"/>
      <c r="J129" s="100"/>
      <c r="K129" s="95"/>
      <c r="L129" s="95"/>
    </row>
    <row r="130" spans="1:12" ht="16.5" customHeight="1" x14ac:dyDescent="0.25">
      <c r="B130" s="52"/>
      <c r="C130" s="52" t="s">
        <v>153</v>
      </c>
      <c r="F130" s="101"/>
      <c r="G130" s="61"/>
      <c r="H130" s="57"/>
      <c r="I130" s="125"/>
      <c r="J130" s="101"/>
      <c r="L130" s="57"/>
    </row>
    <row r="131" spans="1:12" ht="16.5" customHeight="1" x14ac:dyDescent="0.25">
      <c r="B131" s="52"/>
      <c r="C131" s="52" t="s">
        <v>159</v>
      </c>
      <c r="F131" s="101"/>
      <c r="G131" s="61"/>
      <c r="H131" s="18"/>
      <c r="I131" s="18"/>
      <c r="J131" s="99"/>
      <c r="K131" s="18"/>
      <c r="L131" s="18"/>
    </row>
    <row r="132" spans="1:12" ht="16.5" customHeight="1" x14ac:dyDescent="0.25">
      <c r="B132" s="52"/>
      <c r="C132" s="52" t="s">
        <v>160</v>
      </c>
      <c r="F132" s="101"/>
      <c r="G132" s="61"/>
      <c r="H132" s="18"/>
      <c r="I132" s="18"/>
      <c r="J132" s="99"/>
      <c r="K132" s="18"/>
      <c r="L132" s="18"/>
    </row>
    <row r="133" spans="1:12" ht="16.5" customHeight="1" x14ac:dyDescent="0.25">
      <c r="B133" s="52"/>
      <c r="C133" s="52" t="s">
        <v>181</v>
      </c>
      <c r="F133" s="154">
        <v>120000</v>
      </c>
      <c r="G133" s="61"/>
      <c r="H133" s="18">
        <v>75000</v>
      </c>
      <c r="I133" s="18"/>
      <c r="J133" s="154">
        <v>120000</v>
      </c>
      <c r="K133" s="18"/>
      <c r="L133" s="18">
        <v>75000</v>
      </c>
    </row>
    <row r="134" spans="1:12" ht="16.5" customHeight="1" x14ac:dyDescent="0.25">
      <c r="A134" s="17" t="s">
        <v>17</v>
      </c>
      <c r="D134" s="40">
        <v>19</v>
      </c>
      <c r="F134" s="154">
        <v>113523</v>
      </c>
      <c r="G134" s="61"/>
      <c r="H134" s="18">
        <v>5964</v>
      </c>
      <c r="I134" s="125"/>
      <c r="J134" s="154">
        <v>113523</v>
      </c>
      <c r="L134" s="18">
        <v>5964</v>
      </c>
    </row>
    <row r="135" spans="1:12" ht="16.5" customHeight="1" x14ac:dyDescent="0.25">
      <c r="A135" s="17" t="s">
        <v>18</v>
      </c>
      <c r="F135" s="154"/>
      <c r="G135" s="61"/>
      <c r="I135" s="125"/>
      <c r="J135" s="154"/>
    </row>
    <row r="136" spans="1:12" ht="16.5" customHeight="1" x14ac:dyDescent="0.25">
      <c r="B136" s="17" t="s">
        <v>57</v>
      </c>
      <c r="F136" s="155"/>
      <c r="G136" s="61"/>
      <c r="I136" s="125"/>
      <c r="J136" s="155"/>
    </row>
    <row r="137" spans="1:12" ht="16.5" customHeight="1" x14ac:dyDescent="0.25">
      <c r="B137" s="52"/>
      <c r="C137" s="52" t="s">
        <v>56</v>
      </c>
      <c r="F137" s="154">
        <v>8558</v>
      </c>
      <c r="G137" s="61"/>
      <c r="H137" s="18">
        <v>8558</v>
      </c>
      <c r="I137" s="125"/>
      <c r="J137" s="154">
        <v>8558</v>
      </c>
      <c r="L137" s="18">
        <v>8558</v>
      </c>
    </row>
    <row r="138" spans="1:12" ht="16.5" customHeight="1" x14ac:dyDescent="0.25">
      <c r="B138" s="17" t="s">
        <v>19</v>
      </c>
      <c r="F138" s="154">
        <v>28383</v>
      </c>
      <c r="G138" s="61"/>
      <c r="H138" s="18">
        <v>20404</v>
      </c>
      <c r="I138" s="125"/>
      <c r="J138" s="154">
        <v>16832</v>
      </c>
      <c r="L138" s="18">
        <v>10833</v>
      </c>
    </row>
    <row r="139" spans="1:12" ht="16.5" customHeight="1" x14ac:dyDescent="0.25">
      <c r="A139" s="17" t="s">
        <v>106</v>
      </c>
      <c r="F139" s="156">
        <v>-3932</v>
      </c>
      <c r="G139" s="61"/>
      <c r="H139" s="128">
        <v>-3932</v>
      </c>
      <c r="I139" s="125"/>
      <c r="J139" s="156">
        <v>0</v>
      </c>
      <c r="L139" s="43">
        <v>0</v>
      </c>
    </row>
    <row r="140" spans="1:12" ht="16.5" customHeight="1" x14ac:dyDescent="0.25">
      <c r="A140" s="35"/>
      <c r="F140" s="48"/>
      <c r="G140" s="61"/>
      <c r="I140" s="125"/>
      <c r="J140" s="48"/>
    </row>
    <row r="141" spans="1:12" ht="16.5" customHeight="1" x14ac:dyDescent="0.25">
      <c r="A141" s="35" t="s">
        <v>69</v>
      </c>
      <c r="B141" s="35"/>
      <c r="F141" s="49">
        <f>SUM(F131:F139)</f>
        <v>266532</v>
      </c>
      <c r="G141" s="66"/>
      <c r="H141" s="43">
        <f>SUM(H131:H139)</f>
        <v>105994</v>
      </c>
      <c r="I141" s="42"/>
      <c r="J141" s="49">
        <f>SUM(J131:J139)</f>
        <v>258913</v>
      </c>
      <c r="K141" s="42"/>
      <c r="L141" s="43">
        <f>SUM(L131:L139)</f>
        <v>100355</v>
      </c>
    </row>
    <row r="142" spans="1:12" ht="16.5" customHeight="1" x14ac:dyDescent="0.25">
      <c r="A142" s="35"/>
      <c r="F142" s="48"/>
      <c r="G142" s="61"/>
      <c r="I142" s="125"/>
      <c r="J142" s="48"/>
      <c r="K142" s="121"/>
    </row>
    <row r="143" spans="1:12" ht="16.5" customHeight="1" thickBot="1" x14ac:dyDescent="0.3">
      <c r="A143" s="35" t="s">
        <v>70</v>
      </c>
      <c r="F143" s="96">
        <f>SUM(F141,F86)</f>
        <v>506438</v>
      </c>
      <c r="G143" s="61"/>
      <c r="H143" s="97">
        <f>SUM(H141,H86)</f>
        <v>330305</v>
      </c>
      <c r="I143" s="125"/>
      <c r="J143" s="96">
        <f>SUM(J141,J86)</f>
        <v>440725</v>
      </c>
      <c r="L143" s="97">
        <f>SUM(L141,L86)</f>
        <v>267760</v>
      </c>
    </row>
    <row r="144" spans="1:12" ht="13.5" customHeight="1" thickTop="1" x14ac:dyDescent="0.25">
      <c r="A144" s="35"/>
      <c r="G144" s="61"/>
      <c r="I144" s="125"/>
    </row>
    <row r="145" spans="1:9" ht="16.5" customHeight="1" x14ac:dyDescent="0.25">
      <c r="A145" s="35"/>
      <c r="G145" s="61"/>
      <c r="I145" s="125"/>
    </row>
    <row r="146" spans="1:9" ht="16.5" customHeight="1" x14ac:dyDescent="0.25">
      <c r="A146" s="35"/>
      <c r="G146" s="61"/>
      <c r="I146" s="125"/>
    </row>
    <row r="147" spans="1:9" ht="16.5" customHeight="1" x14ac:dyDescent="0.25">
      <c r="A147" s="35"/>
      <c r="G147" s="61"/>
      <c r="I147" s="125"/>
    </row>
    <row r="148" spans="1:9" ht="16.5" customHeight="1" x14ac:dyDescent="0.25">
      <c r="A148" s="35"/>
      <c r="G148" s="61"/>
      <c r="I148" s="125"/>
    </row>
    <row r="149" spans="1:9" ht="16.5" customHeight="1" x14ac:dyDescent="0.25">
      <c r="A149" s="35"/>
      <c r="G149" s="61"/>
      <c r="I149" s="125"/>
    </row>
    <row r="150" spans="1:9" ht="16.5" customHeight="1" x14ac:dyDescent="0.25">
      <c r="A150" s="35"/>
      <c r="G150" s="61"/>
      <c r="I150" s="125"/>
    </row>
    <row r="151" spans="1:9" ht="16.5" customHeight="1" x14ac:dyDescent="0.25">
      <c r="A151" s="35"/>
      <c r="G151" s="61"/>
      <c r="I151" s="125"/>
    </row>
    <row r="152" spans="1:9" ht="16.5" customHeight="1" x14ac:dyDescent="0.25">
      <c r="A152" s="35"/>
      <c r="G152" s="61"/>
      <c r="I152" s="125"/>
    </row>
    <row r="153" spans="1:9" ht="16.5" customHeight="1" x14ac:dyDescent="0.25">
      <c r="A153" s="35"/>
      <c r="G153" s="61"/>
      <c r="I153" s="125"/>
    </row>
    <row r="154" spans="1:9" ht="16.5" customHeight="1" x14ac:dyDescent="0.25">
      <c r="A154" s="35"/>
      <c r="G154" s="61"/>
      <c r="I154" s="125"/>
    </row>
    <row r="155" spans="1:9" ht="16.5" customHeight="1" x14ac:dyDescent="0.25">
      <c r="A155" s="35"/>
      <c r="G155" s="61"/>
      <c r="I155" s="125"/>
    </row>
    <row r="156" spans="1:9" ht="16.5" customHeight="1" x14ac:dyDescent="0.25">
      <c r="A156" s="35"/>
      <c r="G156" s="61"/>
      <c r="I156" s="125"/>
    </row>
    <row r="157" spans="1:9" ht="16.5" customHeight="1" x14ac:dyDescent="0.25">
      <c r="A157" s="35"/>
      <c r="G157" s="61"/>
      <c r="I157" s="125"/>
    </row>
    <row r="158" spans="1:9" ht="16.5" customHeight="1" x14ac:dyDescent="0.25">
      <c r="A158" s="35"/>
      <c r="G158" s="61"/>
      <c r="I158" s="125"/>
    </row>
    <row r="159" spans="1:9" ht="15" customHeight="1" x14ac:dyDescent="0.25">
      <c r="A159" s="35"/>
      <c r="G159" s="61"/>
      <c r="I159" s="125"/>
    </row>
    <row r="160" spans="1:9" ht="5.25" customHeight="1" x14ac:dyDescent="0.25">
      <c r="A160" s="35"/>
      <c r="G160" s="61"/>
      <c r="I160" s="125"/>
    </row>
    <row r="161" spans="1:12" ht="22.35" customHeight="1" x14ac:dyDescent="0.25">
      <c r="A161" s="176" t="str">
        <f>$A$53</f>
        <v>The accompanying condensed notes to the interim financial information are an integral part of this interim financial information.</v>
      </c>
      <c r="B161" s="176"/>
      <c r="C161" s="176"/>
      <c r="D161" s="176"/>
      <c r="E161" s="176"/>
      <c r="F161" s="176"/>
      <c r="G161" s="176"/>
      <c r="H161" s="176"/>
      <c r="I161" s="176"/>
      <c r="J161" s="176"/>
      <c r="K161" s="176"/>
      <c r="L161" s="176"/>
    </row>
  </sheetData>
  <mergeCells count="15">
    <mergeCell ref="A161:L161"/>
    <mergeCell ref="F6:H6"/>
    <mergeCell ref="J6:L6"/>
    <mergeCell ref="F7:H7"/>
    <mergeCell ref="J7:L7"/>
    <mergeCell ref="F59:H59"/>
    <mergeCell ref="J59:L59"/>
    <mergeCell ref="A53:L53"/>
    <mergeCell ref="F60:H60"/>
    <mergeCell ref="J60:L60"/>
    <mergeCell ref="F113:H113"/>
    <mergeCell ref="J113:L113"/>
    <mergeCell ref="F114:H114"/>
    <mergeCell ref="J114:L114"/>
    <mergeCell ref="A107:L107"/>
  </mergeCells>
  <pageMargins left="0.8" right="0.5" top="0.5" bottom="0.6" header="0.49" footer="0.4"/>
  <pageSetup paperSize="9" scale="90" firstPageNumber="2" fitToHeight="0" orientation="portrait" useFirstPageNumber="1" horizontalDpi="1200" verticalDpi="1200" r:id="rId1"/>
  <headerFooter>
    <oddFooter>&amp;R&amp;"Arial,Regular"&amp;10&amp;P</oddFooter>
  </headerFooter>
  <rowBreaks count="2" manualBreakCount="2">
    <brk id="53" max="16383" man="1"/>
    <brk id="107" max="16383" man="1"/>
  </rowBreaks>
  <ignoredErrors>
    <ignoredError sqref="I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D13B1-D306-44B1-8661-85E5355A71CF}">
  <sheetPr>
    <tabColor rgb="FFCCFFCC"/>
  </sheetPr>
  <dimension ref="A1:L54"/>
  <sheetViews>
    <sheetView topLeftCell="A2" zoomScale="93" zoomScaleNormal="93" zoomScaleSheetLayoutView="70" workbookViewId="0">
      <selection activeCell="C14" sqref="C14"/>
    </sheetView>
  </sheetViews>
  <sheetFormatPr defaultColWidth="6.85546875" defaultRowHeight="16.5" customHeight="1" x14ac:dyDescent="0.25"/>
  <cols>
    <col min="1" max="2" width="1.42578125" style="22" customWidth="1"/>
    <col min="3" max="3" width="41.85546875" style="22" customWidth="1"/>
    <col min="4" max="4" width="6.28515625" style="21" customWidth="1"/>
    <col min="5" max="5" width="0.5703125" style="22" customWidth="1"/>
    <col min="6" max="6" width="11.5703125" style="2" customWidth="1"/>
    <col min="7" max="7" width="0.5703125" style="22" customWidth="1"/>
    <col min="8" max="8" width="11.5703125" style="2" customWidth="1"/>
    <col min="9" max="9" width="0.5703125" style="21" customWidth="1"/>
    <col min="10" max="10" width="11.5703125" style="2" customWidth="1"/>
    <col min="11" max="11" width="0.5703125" style="22" customWidth="1"/>
    <col min="12" max="12" width="11.5703125" style="2" customWidth="1"/>
    <col min="13" max="16384" width="6.85546875" style="3"/>
  </cols>
  <sheetData>
    <row r="1" spans="1:12" ht="16.5" customHeight="1" x14ac:dyDescent="0.25">
      <c r="A1" s="20" t="s">
        <v>103</v>
      </c>
      <c r="B1" s="20"/>
      <c r="C1" s="20"/>
      <c r="G1" s="6"/>
      <c r="I1" s="5"/>
      <c r="K1" s="6"/>
      <c r="L1" s="1" t="s">
        <v>48</v>
      </c>
    </row>
    <row r="2" spans="1:12" ht="16.5" customHeight="1" x14ac:dyDescent="0.25">
      <c r="A2" s="20" t="s">
        <v>47</v>
      </c>
      <c r="B2" s="20"/>
      <c r="C2" s="20"/>
      <c r="G2" s="6"/>
      <c r="I2" s="5"/>
      <c r="K2" s="6"/>
    </row>
    <row r="3" spans="1:12" ht="16.5" customHeight="1" x14ac:dyDescent="0.25">
      <c r="A3" s="120" t="s">
        <v>176</v>
      </c>
      <c r="B3" s="23"/>
      <c r="C3" s="23"/>
      <c r="D3" s="24"/>
      <c r="E3" s="25"/>
      <c r="F3" s="4"/>
      <c r="G3" s="26"/>
      <c r="H3" s="4"/>
      <c r="I3" s="27"/>
      <c r="J3" s="4"/>
      <c r="K3" s="26"/>
      <c r="L3" s="4"/>
    </row>
    <row r="4" spans="1:12" ht="16.5" customHeight="1" x14ac:dyDescent="0.25">
      <c r="A4" s="69"/>
      <c r="B4" s="20"/>
      <c r="C4" s="20"/>
      <c r="G4" s="6"/>
      <c r="I4" s="5"/>
      <c r="K4" s="6"/>
    </row>
    <row r="5" spans="1:12" ht="16.5" customHeight="1" x14ac:dyDescent="0.25">
      <c r="A5" s="69"/>
      <c r="B5" s="20"/>
      <c r="C5" s="20"/>
      <c r="G5" s="6"/>
      <c r="I5" s="5"/>
      <c r="K5" s="6"/>
    </row>
    <row r="6" spans="1:12" ht="16.5" customHeight="1" x14ac:dyDescent="0.25">
      <c r="F6" s="177" t="s">
        <v>40</v>
      </c>
      <c r="G6" s="177"/>
      <c r="H6" s="177"/>
      <c r="I6" s="44"/>
      <c r="J6" s="177" t="s">
        <v>64</v>
      </c>
      <c r="K6" s="177"/>
      <c r="L6" s="177"/>
    </row>
    <row r="7" spans="1:12" s="18" customFormat="1" ht="16.5" customHeight="1" x14ac:dyDescent="0.25">
      <c r="B7" s="17"/>
      <c r="C7" s="17"/>
      <c r="D7" s="45"/>
      <c r="E7" s="35"/>
      <c r="F7" s="178" t="s">
        <v>75</v>
      </c>
      <c r="G7" s="178"/>
      <c r="H7" s="178"/>
      <c r="I7" s="46"/>
      <c r="J7" s="178" t="s">
        <v>75</v>
      </c>
      <c r="K7" s="178"/>
      <c r="L7" s="178"/>
    </row>
    <row r="8" spans="1:12" s="18" customFormat="1" ht="16.5" customHeight="1" x14ac:dyDescent="0.25">
      <c r="A8" s="17"/>
      <c r="B8" s="17"/>
      <c r="C8" s="17"/>
      <c r="D8" s="40"/>
      <c r="E8" s="35"/>
      <c r="F8" s="65">
        <v>2024</v>
      </c>
      <c r="G8" s="70"/>
      <c r="H8" s="65">
        <v>2023</v>
      </c>
      <c r="I8" s="36"/>
      <c r="J8" s="65">
        <v>2024</v>
      </c>
      <c r="K8" s="70"/>
      <c r="L8" s="65">
        <v>2023</v>
      </c>
    </row>
    <row r="9" spans="1:12" s="18" customFormat="1" ht="16.5" customHeight="1" x14ac:dyDescent="0.25">
      <c r="A9" s="17"/>
      <c r="B9" s="17"/>
      <c r="C9" s="17"/>
      <c r="D9" s="40"/>
      <c r="E9" s="35"/>
      <c r="F9" s="53" t="s">
        <v>60</v>
      </c>
      <c r="G9" s="35"/>
      <c r="H9" s="53" t="s">
        <v>60</v>
      </c>
      <c r="I9" s="36"/>
      <c r="J9" s="53" t="s">
        <v>60</v>
      </c>
      <c r="K9" s="35"/>
      <c r="L9" s="53" t="s">
        <v>60</v>
      </c>
    </row>
    <row r="10" spans="1:12" s="18" customFormat="1" ht="16.5" customHeight="1" x14ac:dyDescent="0.25">
      <c r="A10" s="17"/>
      <c r="B10" s="17"/>
      <c r="C10" s="17"/>
      <c r="D10" s="36"/>
      <c r="E10" s="35"/>
      <c r="F10" s="47"/>
      <c r="G10" s="35"/>
      <c r="H10" s="59"/>
      <c r="I10" s="36"/>
      <c r="J10" s="47"/>
      <c r="K10" s="35"/>
      <c r="L10" s="59"/>
    </row>
    <row r="11" spans="1:12" ht="16.5" customHeight="1" x14ac:dyDescent="0.25">
      <c r="A11" s="22" t="s">
        <v>93</v>
      </c>
      <c r="F11" s="162">
        <v>45886</v>
      </c>
      <c r="G11" s="72"/>
      <c r="H11" s="2">
        <v>101705</v>
      </c>
      <c r="I11" s="72"/>
      <c r="J11" s="164">
        <v>35473</v>
      </c>
      <c r="K11" s="72"/>
      <c r="L11" s="2">
        <v>85680</v>
      </c>
    </row>
    <row r="12" spans="1:12" ht="16.5" customHeight="1" x14ac:dyDescent="0.25">
      <c r="A12" s="22" t="s">
        <v>94</v>
      </c>
      <c r="F12" s="162">
        <v>83274</v>
      </c>
      <c r="G12" s="72"/>
      <c r="H12" s="2">
        <v>83408</v>
      </c>
      <c r="I12" s="72"/>
      <c r="J12" s="164">
        <v>62934</v>
      </c>
      <c r="K12" s="3"/>
      <c r="L12" s="2">
        <v>66500</v>
      </c>
    </row>
    <row r="13" spans="1:12" ht="16.5" customHeight="1" x14ac:dyDescent="0.25">
      <c r="A13" s="22" t="s">
        <v>52</v>
      </c>
      <c r="F13" s="162">
        <v>0</v>
      </c>
      <c r="G13" s="72"/>
      <c r="H13" s="2" t="s">
        <v>180</v>
      </c>
      <c r="I13" s="72"/>
      <c r="J13" s="164">
        <v>0</v>
      </c>
      <c r="K13" s="3"/>
      <c r="L13" s="2">
        <v>9759</v>
      </c>
    </row>
    <row r="14" spans="1:12" ht="16.5" customHeight="1" x14ac:dyDescent="0.25">
      <c r="A14" s="22" t="s">
        <v>20</v>
      </c>
      <c r="F14" s="163">
        <v>1271</v>
      </c>
      <c r="G14" s="72"/>
      <c r="H14" s="4">
        <v>2365</v>
      </c>
      <c r="I14" s="72"/>
      <c r="J14" s="165">
        <v>2837</v>
      </c>
      <c r="K14" s="72"/>
      <c r="L14" s="4">
        <v>1504</v>
      </c>
    </row>
    <row r="15" spans="1:12" ht="16.5" customHeight="1" x14ac:dyDescent="0.25">
      <c r="F15" s="71"/>
      <c r="G15" s="72"/>
      <c r="I15" s="72"/>
      <c r="J15" s="71"/>
      <c r="K15" s="72"/>
    </row>
    <row r="16" spans="1:12" ht="16.5" customHeight="1" x14ac:dyDescent="0.25">
      <c r="A16" s="20" t="s">
        <v>107</v>
      </c>
      <c r="F16" s="74">
        <f>SUM(F11:F14)</f>
        <v>130431</v>
      </c>
      <c r="G16" s="72"/>
      <c r="H16" s="4">
        <f>SUM(H11:H14)</f>
        <v>187478</v>
      </c>
      <c r="I16" s="72"/>
      <c r="J16" s="74">
        <f>SUM(J11:J14)</f>
        <v>101244</v>
      </c>
      <c r="K16" s="72"/>
      <c r="L16" s="4">
        <f>SUM(L11:L14)</f>
        <v>163443</v>
      </c>
    </row>
    <row r="17" spans="1:12" ht="16.5" customHeight="1" x14ac:dyDescent="0.25">
      <c r="F17" s="71"/>
      <c r="G17" s="72"/>
      <c r="I17" s="72"/>
      <c r="J17" s="71"/>
      <c r="K17" s="72"/>
    </row>
    <row r="18" spans="1:12" ht="16.5" customHeight="1" x14ac:dyDescent="0.25">
      <c r="A18" s="22" t="s">
        <v>95</v>
      </c>
      <c r="D18" s="73"/>
      <c r="F18" s="164">
        <v>-38134</v>
      </c>
      <c r="G18" s="6"/>
      <c r="H18" s="2">
        <v>-88156</v>
      </c>
      <c r="I18" s="6"/>
      <c r="J18" s="164">
        <v>-29530</v>
      </c>
      <c r="K18" s="6"/>
      <c r="L18" s="2">
        <v>-74771</v>
      </c>
    </row>
    <row r="19" spans="1:12" ht="16.5" customHeight="1" x14ac:dyDescent="0.25">
      <c r="A19" s="22" t="s">
        <v>96</v>
      </c>
      <c r="D19" s="73"/>
      <c r="F19" s="164">
        <v>-58810</v>
      </c>
      <c r="G19" s="6"/>
      <c r="H19" s="2">
        <v>-58677</v>
      </c>
      <c r="I19" s="6"/>
      <c r="J19" s="164">
        <v>-45489</v>
      </c>
      <c r="K19" s="6"/>
      <c r="L19" s="2">
        <v>-48311</v>
      </c>
    </row>
    <row r="20" spans="1:12" ht="16.5" customHeight="1" x14ac:dyDescent="0.25">
      <c r="A20" s="22" t="s">
        <v>58</v>
      </c>
      <c r="E20" s="72"/>
      <c r="F20" s="164">
        <v>-9735</v>
      </c>
      <c r="G20" s="72"/>
      <c r="H20" s="2">
        <v>-10044</v>
      </c>
      <c r="I20" s="72"/>
      <c r="J20" s="164">
        <v>-7250</v>
      </c>
      <c r="K20" s="72"/>
      <c r="L20" s="2">
        <v>-7310</v>
      </c>
    </row>
    <row r="21" spans="1:12" ht="16.5" customHeight="1" x14ac:dyDescent="0.25">
      <c r="A21" s="22" t="s">
        <v>21</v>
      </c>
      <c r="E21" s="72"/>
      <c r="F21" s="164">
        <v>-12763</v>
      </c>
      <c r="G21" s="72"/>
      <c r="H21" s="2">
        <v>-13886</v>
      </c>
      <c r="I21" s="72"/>
      <c r="J21" s="164">
        <v>-11319</v>
      </c>
      <c r="K21" s="72"/>
      <c r="L21" s="2">
        <v>-11485</v>
      </c>
    </row>
    <row r="22" spans="1:12" ht="16.5" customHeight="1" x14ac:dyDescent="0.25">
      <c r="A22" s="22" t="s">
        <v>49</v>
      </c>
      <c r="E22" s="72"/>
      <c r="F22" s="165">
        <v>-459</v>
      </c>
      <c r="G22" s="72"/>
      <c r="H22" s="4">
        <v>-416</v>
      </c>
      <c r="I22" s="72"/>
      <c r="J22" s="165">
        <v>-401</v>
      </c>
      <c r="K22" s="72"/>
      <c r="L22" s="4">
        <v>-339</v>
      </c>
    </row>
    <row r="23" spans="1:12" ht="16.5" customHeight="1" x14ac:dyDescent="0.25">
      <c r="F23" s="71"/>
      <c r="G23" s="72"/>
      <c r="I23" s="72"/>
      <c r="J23" s="71"/>
      <c r="K23" s="72"/>
    </row>
    <row r="24" spans="1:12" ht="16.5" customHeight="1" x14ac:dyDescent="0.25">
      <c r="A24" s="20" t="s">
        <v>77</v>
      </c>
      <c r="E24" s="72"/>
      <c r="F24" s="74">
        <f>SUM(F18:F23)</f>
        <v>-119901</v>
      </c>
      <c r="G24" s="72"/>
      <c r="H24" s="4">
        <f>SUM(H18:H23)</f>
        <v>-171179</v>
      </c>
      <c r="I24" s="2"/>
      <c r="J24" s="74">
        <f>SUM(J18:J23)</f>
        <v>-93989</v>
      </c>
      <c r="K24" s="2"/>
      <c r="L24" s="4">
        <f>SUM(L18:L23)</f>
        <v>-142216</v>
      </c>
    </row>
    <row r="25" spans="1:12" ht="16.5" customHeight="1" x14ac:dyDescent="0.25">
      <c r="A25" s="20"/>
      <c r="E25" s="72"/>
      <c r="F25" s="71"/>
      <c r="G25" s="72"/>
      <c r="I25" s="2"/>
      <c r="J25" s="71"/>
      <c r="K25" s="2"/>
    </row>
    <row r="26" spans="1:12" ht="16.5" customHeight="1" x14ac:dyDescent="0.25">
      <c r="A26" s="20" t="s">
        <v>72</v>
      </c>
      <c r="F26" s="71">
        <f>SUM(F16,F24)</f>
        <v>10530</v>
      </c>
      <c r="G26" s="2"/>
      <c r="H26" s="2">
        <f>SUM(H16,H24)</f>
        <v>16299</v>
      </c>
      <c r="I26" s="2"/>
      <c r="J26" s="71">
        <f>SUM(J16,J24)</f>
        <v>7255</v>
      </c>
      <c r="K26" s="2"/>
      <c r="L26" s="2">
        <f>SUM(L16,L24)</f>
        <v>21227</v>
      </c>
    </row>
    <row r="27" spans="1:12" ht="16.5" customHeight="1" x14ac:dyDescent="0.25">
      <c r="A27" s="22" t="s">
        <v>73</v>
      </c>
      <c r="F27" s="165">
        <v>-2009</v>
      </c>
      <c r="G27" s="72"/>
      <c r="H27" s="4">
        <v>-3341</v>
      </c>
      <c r="I27" s="72"/>
      <c r="J27" s="165">
        <v>-1412</v>
      </c>
      <c r="K27" s="72"/>
      <c r="L27" s="4">
        <v>-2292</v>
      </c>
    </row>
    <row r="28" spans="1:12" ht="16.5" customHeight="1" x14ac:dyDescent="0.25">
      <c r="F28" s="71"/>
      <c r="G28" s="72"/>
      <c r="I28" s="72"/>
      <c r="J28" s="71"/>
      <c r="K28" s="72"/>
    </row>
    <row r="29" spans="1:12" ht="16.5" customHeight="1" x14ac:dyDescent="0.25">
      <c r="A29" s="20" t="s">
        <v>22</v>
      </c>
      <c r="F29" s="74">
        <f>SUM(F26:F27)</f>
        <v>8521</v>
      </c>
      <c r="G29" s="2"/>
      <c r="H29" s="4">
        <f>SUM(H26:H27)</f>
        <v>12958</v>
      </c>
      <c r="I29" s="2"/>
      <c r="J29" s="74">
        <f>SUM(J26:J27)</f>
        <v>5843</v>
      </c>
      <c r="K29" s="2"/>
      <c r="L29" s="4">
        <f>SUM(L26:L27)</f>
        <v>18935</v>
      </c>
    </row>
    <row r="30" spans="1:12" ht="16.5" customHeight="1" x14ac:dyDescent="0.25">
      <c r="F30" s="71"/>
      <c r="G30" s="6"/>
      <c r="I30" s="2"/>
      <c r="J30" s="71"/>
      <c r="K30" s="2"/>
    </row>
    <row r="31" spans="1:12" ht="16.5" customHeight="1" x14ac:dyDescent="0.25">
      <c r="A31" s="68" t="s">
        <v>140</v>
      </c>
      <c r="B31" s="3"/>
      <c r="C31" s="3"/>
      <c r="F31" s="71"/>
      <c r="G31" s="106"/>
      <c r="I31" s="106"/>
      <c r="J31" s="71"/>
      <c r="K31" s="106"/>
    </row>
    <row r="32" spans="1:12" ht="16.5" customHeight="1" x14ac:dyDescent="0.25">
      <c r="A32" s="3" t="s">
        <v>118</v>
      </c>
      <c r="B32" s="3"/>
      <c r="C32" s="3"/>
      <c r="D32" s="3"/>
      <c r="E32" s="3"/>
      <c r="F32" s="71"/>
      <c r="G32" s="106"/>
      <c r="I32" s="106"/>
      <c r="J32" s="71"/>
      <c r="K32" s="106"/>
    </row>
    <row r="33" spans="1:12" ht="16.5" customHeight="1" x14ac:dyDescent="0.25">
      <c r="A33" s="3"/>
      <c r="B33" s="3" t="s">
        <v>122</v>
      </c>
      <c r="C33" s="3"/>
      <c r="D33" s="3"/>
      <c r="E33" s="3"/>
      <c r="F33" s="71"/>
      <c r="G33" s="106"/>
      <c r="I33" s="106"/>
      <c r="J33" s="71"/>
      <c r="K33" s="106"/>
    </row>
    <row r="34" spans="1:12" ht="16.5" customHeight="1" x14ac:dyDescent="0.25">
      <c r="A34" s="3"/>
      <c r="B34" s="3"/>
      <c r="C34" s="3" t="s">
        <v>141</v>
      </c>
      <c r="D34" s="3"/>
      <c r="E34" s="3"/>
      <c r="F34" s="71"/>
      <c r="G34" s="106"/>
      <c r="I34" s="106"/>
      <c r="J34" s="71"/>
      <c r="K34" s="106"/>
    </row>
    <row r="35" spans="1:12" ht="16.5" customHeight="1" x14ac:dyDescent="0.25">
      <c r="A35" s="3"/>
      <c r="B35" s="3"/>
      <c r="C35" s="3" t="s">
        <v>156</v>
      </c>
      <c r="D35" s="3"/>
      <c r="E35" s="3"/>
      <c r="F35" s="71">
        <v>0</v>
      </c>
      <c r="G35" s="106"/>
      <c r="H35" s="2">
        <v>0</v>
      </c>
      <c r="I35" s="107"/>
      <c r="J35" s="71">
        <v>0</v>
      </c>
      <c r="K35" s="106"/>
      <c r="L35" s="2">
        <v>0</v>
      </c>
    </row>
    <row r="36" spans="1:12" ht="16.5" customHeight="1" x14ac:dyDescent="0.25">
      <c r="A36" s="3"/>
      <c r="B36" s="3"/>
      <c r="C36" s="3" t="s">
        <v>119</v>
      </c>
      <c r="D36" s="3"/>
      <c r="E36" s="3"/>
      <c r="F36" s="71"/>
      <c r="G36" s="106"/>
      <c r="I36" s="106"/>
      <c r="J36" s="71"/>
      <c r="K36" s="106"/>
    </row>
    <row r="37" spans="1:12" ht="16.5" customHeight="1" x14ac:dyDescent="0.25">
      <c r="A37" s="3"/>
      <c r="B37" s="3"/>
      <c r="C37" s="3" t="s">
        <v>120</v>
      </c>
      <c r="D37" s="3"/>
      <c r="E37" s="3"/>
      <c r="F37" s="74">
        <v>0</v>
      </c>
      <c r="G37" s="106"/>
      <c r="H37" s="4">
        <v>0</v>
      </c>
      <c r="I37" s="106"/>
      <c r="J37" s="74">
        <v>0</v>
      </c>
      <c r="K37" s="106"/>
      <c r="L37" s="4">
        <v>0</v>
      </c>
    </row>
    <row r="38" spans="1:12" ht="16.5" customHeight="1" x14ac:dyDescent="0.25">
      <c r="A38" s="3"/>
      <c r="B38" s="3"/>
      <c r="C38" s="3"/>
      <c r="D38" s="3"/>
      <c r="E38" s="3"/>
      <c r="F38" s="71"/>
      <c r="G38" s="106"/>
      <c r="I38" s="106"/>
      <c r="J38" s="71"/>
      <c r="K38" s="106"/>
    </row>
    <row r="39" spans="1:12" ht="16.5" customHeight="1" x14ac:dyDescent="0.25">
      <c r="A39" s="68" t="s">
        <v>142</v>
      </c>
      <c r="B39" s="3"/>
      <c r="C39" s="3"/>
      <c r="D39" s="3"/>
      <c r="E39" s="3"/>
      <c r="F39" s="71"/>
      <c r="G39" s="106"/>
      <c r="I39" s="106"/>
      <c r="J39" s="71"/>
      <c r="K39" s="106"/>
    </row>
    <row r="40" spans="1:12" ht="16.5" customHeight="1" x14ac:dyDescent="0.25">
      <c r="A40" s="3"/>
      <c r="B40" s="68" t="s">
        <v>123</v>
      </c>
      <c r="C40" s="3"/>
      <c r="D40" s="3"/>
      <c r="E40" s="3"/>
      <c r="F40" s="74">
        <f>SUM(F35:F37)</f>
        <v>0</v>
      </c>
      <c r="G40" s="106"/>
      <c r="H40" s="4">
        <f>SUM(H35:H37)</f>
        <v>0</v>
      </c>
      <c r="I40" s="106"/>
      <c r="J40" s="74">
        <f>SUM(J35:J37)</f>
        <v>0</v>
      </c>
      <c r="K40" s="106"/>
      <c r="L40" s="4">
        <f>SUM(L35:L37)</f>
        <v>0</v>
      </c>
    </row>
    <row r="41" spans="1:12" ht="16.5" customHeight="1" x14ac:dyDescent="0.25">
      <c r="A41" s="3"/>
      <c r="B41" s="3"/>
      <c r="C41" s="3"/>
      <c r="D41" s="3"/>
      <c r="E41" s="3"/>
      <c r="F41" s="71"/>
      <c r="G41" s="106"/>
      <c r="I41" s="106"/>
      <c r="J41" s="71"/>
      <c r="K41" s="106"/>
    </row>
    <row r="42" spans="1:12" ht="16.5" customHeight="1" thickBot="1" x14ac:dyDescent="0.3">
      <c r="A42" s="68" t="s">
        <v>62</v>
      </c>
      <c r="F42" s="75">
        <f>F29+F40</f>
        <v>8521</v>
      </c>
      <c r="G42" s="31"/>
      <c r="H42" s="132">
        <f>H29+H40</f>
        <v>12958</v>
      </c>
      <c r="I42" s="31"/>
      <c r="J42" s="75">
        <f>J29+J40</f>
        <v>5843</v>
      </c>
      <c r="K42" s="31"/>
      <c r="L42" s="132">
        <f>L29+L40</f>
        <v>18935</v>
      </c>
    </row>
    <row r="43" spans="1:12" ht="16.5" customHeight="1" thickTop="1" x14ac:dyDescent="0.25">
      <c r="A43" s="3"/>
      <c r="F43" s="105"/>
      <c r="G43" s="3"/>
      <c r="H43" s="3"/>
      <c r="I43" s="3"/>
      <c r="J43" s="105"/>
      <c r="K43" s="3"/>
      <c r="L43" s="3"/>
    </row>
    <row r="44" spans="1:12" ht="16.5" customHeight="1" x14ac:dyDescent="0.25">
      <c r="A44" s="19" t="s">
        <v>78</v>
      </c>
      <c r="B44" s="148"/>
      <c r="C44" s="148"/>
      <c r="D44" s="149"/>
      <c r="E44" s="145"/>
      <c r="F44" s="143"/>
      <c r="G44" s="145"/>
      <c r="H44" s="145"/>
      <c r="I44" s="145"/>
      <c r="J44" s="143"/>
      <c r="K44" s="145"/>
      <c r="L44" s="145"/>
    </row>
    <row r="45" spans="1:12" ht="16.5" customHeight="1" x14ac:dyDescent="0.25">
      <c r="A45" s="19"/>
      <c r="B45" s="148"/>
      <c r="C45" s="148"/>
      <c r="D45" s="149"/>
      <c r="E45" s="145"/>
      <c r="F45" s="143"/>
      <c r="G45" s="145"/>
      <c r="H45" s="145"/>
      <c r="I45" s="145"/>
      <c r="J45" s="143"/>
      <c r="K45" s="145"/>
      <c r="L45" s="145"/>
    </row>
    <row r="46" spans="1:12" ht="16.5" customHeight="1" thickBot="1" x14ac:dyDescent="0.3">
      <c r="A46" s="19"/>
      <c r="B46" s="148" t="s">
        <v>127</v>
      </c>
      <c r="C46" s="148"/>
      <c r="E46" s="148"/>
      <c r="F46" s="166">
        <v>0.04</v>
      </c>
      <c r="G46" s="108"/>
      <c r="H46" s="133">
        <v>0.09</v>
      </c>
      <c r="I46" s="108"/>
      <c r="J46" s="166">
        <v>0.02</v>
      </c>
      <c r="K46" s="108"/>
      <c r="L46" s="133">
        <v>0.13</v>
      </c>
    </row>
    <row r="47" spans="1:12" ht="16.5" customHeight="1" thickTop="1" x14ac:dyDescent="0.25">
      <c r="A47" s="19"/>
      <c r="B47" s="148"/>
      <c r="C47" s="148"/>
      <c r="D47" s="149"/>
      <c r="E47" s="148"/>
      <c r="F47" s="150"/>
      <c r="G47" s="3"/>
      <c r="H47" s="150"/>
      <c r="I47" s="3"/>
      <c r="J47" s="150"/>
      <c r="K47" s="3"/>
      <c r="L47" s="150"/>
    </row>
    <row r="48" spans="1:12" ht="16.5" customHeight="1" x14ac:dyDescent="0.25">
      <c r="A48" s="19"/>
      <c r="B48" s="148"/>
      <c r="C48" s="148"/>
      <c r="D48" s="149"/>
      <c r="E48" s="148"/>
      <c r="F48" s="150"/>
      <c r="G48" s="3"/>
      <c r="H48" s="150"/>
      <c r="I48" s="3"/>
      <c r="J48" s="150"/>
      <c r="K48" s="3"/>
      <c r="L48" s="150"/>
    </row>
    <row r="49" spans="1:12" ht="16.5" customHeight="1" x14ac:dyDescent="0.25">
      <c r="A49" s="19"/>
      <c r="B49" s="148"/>
      <c r="C49" s="148"/>
      <c r="D49" s="149"/>
      <c r="E49" s="148"/>
      <c r="F49" s="150"/>
      <c r="G49" s="3"/>
      <c r="H49" s="150"/>
      <c r="I49" s="3"/>
      <c r="J49" s="150"/>
      <c r="K49" s="3"/>
      <c r="L49" s="150"/>
    </row>
    <row r="50" spans="1:12" ht="16.5" customHeight="1" x14ac:dyDescent="0.25">
      <c r="A50" s="19"/>
      <c r="B50" s="148"/>
      <c r="C50" s="148"/>
      <c r="D50" s="149"/>
      <c r="E50" s="148"/>
      <c r="F50" s="150"/>
      <c r="G50" s="3"/>
      <c r="H50" s="150"/>
      <c r="I50" s="3"/>
      <c r="J50" s="150"/>
      <c r="K50" s="3"/>
      <c r="L50" s="150"/>
    </row>
    <row r="51" spans="1:12" ht="16.5" customHeight="1" x14ac:dyDescent="0.25">
      <c r="A51" s="19"/>
      <c r="B51" s="148"/>
      <c r="C51" s="148"/>
      <c r="D51" s="149"/>
      <c r="E51" s="148"/>
      <c r="F51" s="150"/>
      <c r="G51" s="3"/>
      <c r="H51" s="150"/>
      <c r="I51" s="3"/>
      <c r="J51" s="150"/>
      <c r="K51" s="3"/>
      <c r="L51" s="150"/>
    </row>
    <row r="52" spans="1:12" ht="15" customHeight="1" x14ac:dyDescent="0.25">
      <c r="A52" s="19"/>
      <c r="B52" s="148"/>
      <c r="C52" s="148"/>
      <c r="D52" s="149"/>
      <c r="E52" s="148"/>
      <c r="F52" s="150"/>
      <c r="G52" s="3"/>
      <c r="H52" s="150"/>
      <c r="I52" s="3"/>
      <c r="J52" s="150"/>
      <c r="K52" s="3"/>
      <c r="L52" s="150"/>
    </row>
    <row r="53" spans="1:12" ht="4.5" customHeight="1" x14ac:dyDescent="0.25">
      <c r="A53" s="19"/>
      <c r="B53" s="148"/>
      <c r="C53" s="148"/>
      <c r="D53" s="149"/>
      <c r="E53" s="148"/>
      <c r="F53" s="150"/>
      <c r="G53" s="3"/>
      <c r="H53" s="150"/>
      <c r="I53" s="3"/>
      <c r="J53" s="150"/>
      <c r="K53" s="3"/>
      <c r="L53" s="150"/>
    </row>
    <row r="54" spans="1:12" s="18" customFormat="1" ht="21.95" customHeight="1" x14ac:dyDescent="0.25">
      <c r="A54" s="176" t="s">
        <v>86</v>
      </c>
      <c r="B54" s="176"/>
      <c r="C54" s="176"/>
      <c r="D54" s="176"/>
      <c r="E54" s="176"/>
      <c r="F54" s="176"/>
      <c r="G54" s="176"/>
      <c r="H54" s="176"/>
      <c r="I54" s="176"/>
      <c r="J54" s="176"/>
      <c r="K54" s="176"/>
      <c r="L54" s="176"/>
    </row>
  </sheetData>
  <mergeCells count="5">
    <mergeCell ref="F6:H6"/>
    <mergeCell ref="J6:L6"/>
    <mergeCell ref="F7:H7"/>
    <mergeCell ref="J7:L7"/>
    <mergeCell ref="A54:L54"/>
  </mergeCells>
  <pageMargins left="0.8" right="0.5" top="0.5" bottom="0.6" header="0.49" footer="0.4"/>
  <pageSetup paperSize="9" scale="90" firstPageNumber="5" fitToHeight="0" orientation="portrait" useFirstPageNumber="1" horizontalDpi="1200" verticalDpi="1200" r:id="rId1"/>
  <headerFooter>
    <oddFooter>&amp;R&amp;"Arial,Regular"&amp;10&amp;P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2A431-8A64-4E7D-B685-DDB7633AD77A}">
  <sheetPr>
    <tabColor rgb="FFCCFFCC"/>
  </sheetPr>
  <dimension ref="A1:L53"/>
  <sheetViews>
    <sheetView zoomScale="90" zoomScaleNormal="90" zoomScaleSheetLayoutView="100" workbookViewId="0">
      <selection activeCell="C10" sqref="C10"/>
    </sheetView>
  </sheetViews>
  <sheetFormatPr defaultColWidth="6.85546875" defaultRowHeight="16.5" customHeight="1" x14ac:dyDescent="0.25"/>
  <cols>
    <col min="1" max="2" width="1.42578125" style="22" customWidth="1"/>
    <col min="3" max="3" width="41.85546875" style="22" customWidth="1"/>
    <col min="4" max="4" width="6.28515625" style="21" customWidth="1"/>
    <col min="5" max="5" width="0.5703125" style="22" customWidth="1"/>
    <col min="6" max="6" width="11.5703125" style="2" customWidth="1"/>
    <col min="7" max="7" width="0.5703125" style="22" customWidth="1"/>
    <col min="8" max="8" width="11.5703125" style="2" customWidth="1"/>
    <col min="9" max="9" width="0.5703125" style="21" customWidth="1"/>
    <col min="10" max="10" width="11.5703125" style="2" customWidth="1"/>
    <col min="11" max="11" width="0.5703125" style="22" customWidth="1"/>
    <col min="12" max="12" width="11.5703125" style="2" customWidth="1"/>
    <col min="13" max="16384" width="6.85546875" style="3"/>
  </cols>
  <sheetData>
    <row r="1" spans="1:12" ht="16.5" customHeight="1" x14ac:dyDescent="0.25">
      <c r="A1" s="20" t="s">
        <v>103</v>
      </c>
      <c r="B1" s="20"/>
      <c r="C1" s="20"/>
      <c r="G1" s="6"/>
      <c r="I1" s="5"/>
      <c r="K1" s="6"/>
      <c r="L1" s="1" t="s">
        <v>48</v>
      </c>
    </row>
    <row r="2" spans="1:12" ht="16.5" customHeight="1" x14ac:dyDescent="0.25">
      <c r="A2" s="20" t="s">
        <v>47</v>
      </c>
      <c r="B2" s="20"/>
      <c r="C2" s="20"/>
      <c r="G2" s="6"/>
      <c r="I2" s="5"/>
      <c r="K2" s="6"/>
    </row>
    <row r="3" spans="1:12" ht="16.5" customHeight="1" x14ac:dyDescent="0.25">
      <c r="A3" s="120" t="s">
        <v>177</v>
      </c>
      <c r="B3" s="23"/>
      <c r="C3" s="23"/>
      <c r="D3" s="24"/>
      <c r="E3" s="25"/>
      <c r="F3" s="4"/>
      <c r="G3" s="26"/>
      <c r="H3" s="4"/>
      <c r="I3" s="27"/>
      <c r="J3" s="4"/>
      <c r="K3" s="26"/>
      <c r="L3" s="4"/>
    </row>
    <row r="4" spans="1:12" ht="16.5" customHeight="1" x14ac:dyDescent="0.25">
      <c r="A4" s="69"/>
      <c r="B4" s="20"/>
      <c r="C4" s="20"/>
      <c r="G4" s="6"/>
      <c r="I4" s="5"/>
      <c r="K4" s="6"/>
    </row>
    <row r="5" spans="1:12" ht="16.5" customHeight="1" x14ac:dyDescent="0.25">
      <c r="A5" s="69"/>
      <c r="B5" s="20"/>
      <c r="C5" s="20"/>
      <c r="G5" s="6"/>
      <c r="I5" s="5"/>
      <c r="K5" s="6"/>
    </row>
    <row r="6" spans="1:12" ht="16.5" customHeight="1" x14ac:dyDescent="0.25">
      <c r="F6" s="177" t="s">
        <v>40</v>
      </c>
      <c r="G6" s="177"/>
      <c r="H6" s="177"/>
      <c r="I6" s="44"/>
      <c r="J6" s="177" t="s">
        <v>64</v>
      </c>
      <c r="K6" s="177"/>
      <c r="L6" s="177"/>
    </row>
    <row r="7" spans="1:12" s="18" customFormat="1" ht="16.5" customHeight="1" x14ac:dyDescent="0.25">
      <c r="B7" s="17"/>
      <c r="C7" s="17"/>
      <c r="D7" s="45"/>
      <c r="E7" s="35"/>
      <c r="F7" s="178" t="s">
        <v>75</v>
      </c>
      <c r="G7" s="178"/>
      <c r="H7" s="178"/>
      <c r="I7" s="46"/>
      <c r="J7" s="178" t="s">
        <v>75</v>
      </c>
      <c r="K7" s="178"/>
      <c r="L7" s="178"/>
    </row>
    <row r="8" spans="1:12" s="18" customFormat="1" ht="16.5" customHeight="1" x14ac:dyDescent="0.25">
      <c r="A8" s="17"/>
      <c r="B8" s="17"/>
      <c r="C8" s="17"/>
      <c r="D8" s="40"/>
      <c r="E8" s="35"/>
      <c r="F8" s="65">
        <v>2024</v>
      </c>
      <c r="G8" s="70"/>
      <c r="H8" s="65">
        <v>2023</v>
      </c>
      <c r="I8" s="36"/>
      <c r="J8" s="65">
        <v>2024</v>
      </c>
      <c r="K8" s="70"/>
      <c r="L8" s="65">
        <v>2023</v>
      </c>
    </row>
    <row r="9" spans="1:12" s="18" customFormat="1" ht="16.5" customHeight="1" x14ac:dyDescent="0.25">
      <c r="A9" s="17"/>
      <c r="B9" s="17"/>
      <c r="C9" s="17"/>
      <c r="D9" s="38" t="s">
        <v>2</v>
      </c>
      <c r="E9" s="35"/>
      <c r="F9" s="53" t="s">
        <v>60</v>
      </c>
      <c r="G9" s="35"/>
      <c r="H9" s="53" t="s">
        <v>60</v>
      </c>
      <c r="I9" s="36"/>
      <c r="J9" s="53" t="s">
        <v>60</v>
      </c>
      <c r="K9" s="35"/>
      <c r="L9" s="53" t="s">
        <v>60</v>
      </c>
    </row>
    <row r="10" spans="1:12" s="18" customFormat="1" ht="16.5" customHeight="1" x14ac:dyDescent="0.25">
      <c r="A10" s="17"/>
      <c r="B10" s="17"/>
      <c r="C10" s="17"/>
      <c r="D10" s="36"/>
      <c r="E10" s="35"/>
      <c r="F10" s="47"/>
      <c r="G10" s="35"/>
      <c r="H10" s="59"/>
      <c r="I10" s="36"/>
      <c r="J10" s="47"/>
      <c r="K10" s="35"/>
      <c r="L10" s="59"/>
    </row>
    <row r="11" spans="1:12" ht="16.5" customHeight="1" x14ac:dyDescent="0.25">
      <c r="A11" s="22" t="s">
        <v>93</v>
      </c>
      <c r="F11" s="164">
        <v>136579</v>
      </c>
      <c r="G11" s="72"/>
      <c r="H11" s="2">
        <v>242855</v>
      </c>
      <c r="I11" s="72"/>
      <c r="J11" s="164">
        <v>95307</v>
      </c>
      <c r="K11" s="72"/>
      <c r="L11" s="2">
        <v>207005</v>
      </c>
    </row>
    <row r="12" spans="1:12" ht="16.5" customHeight="1" x14ac:dyDescent="0.25">
      <c r="A12" s="22" t="s">
        <v>94</v>
      </c>
      <c r="F12" s="164">
        <v>227299</v>
      </c>
      <c r="G12" s="72"/>
      <c r="H12" s="2">
        <v>220008</v>
      </c>
      <c r="I12" s="72"/>
      <c r="J12" s="164">
        <v>176503</v>
      </c>
      <c r="K12" s="3"/>
      <c r="L12" s="2">
        <v>173045</v>
      </c>
    </row>
    <row r="13" spans="1:12" ht="16.5" customHeight="1" x14ac:dyDescent="0.25">
      <c r="A13" s="22" t="s">
        <v>52</v>
      </c>
      <c r="D13" s="73">
        <v>12.1</v>
      </c>
      <c r="F13" s="164">
        <v>0</v>
      </c>
      <c r="G13" s="72"/>
      <c r="H13" s="2" t="s">
        <v>180</v>
      </c>
      <c r="I13" s="72"/>
      <c r="J13" s="164">
        <v>5459</v>
      </c>
      <c r="K13" s="72"/>
      <c r="L13" s="2">
        <v>13509</v>
      </c>
    </row>
    <row r="14" spans="1:12" ht="16.5" customHeight="1" x14ac:dyDescent="0.25">
      <c r="A14" s="22" t="s">
        <v>20</v>
      </c>
      <c r="F14" s="165">
        <v>3233</v>
      </c>
      <c r="G14" s="72"/>
      <c r="H14" s="4">
        <v>6416</v>
      </c>
      <c r="I14" s="72"/>
      <c r="J14" s="165">
        <v>7729</v>
      </c>
      <c r="K14" s="72"/>
      <c r="L14" s="4">
        <v>6218</v>
      </c>
    </row>
    <row r="15" spans="1:12" ht="16.5" customHeight="1" x14ac:dyDescent="0.25">
      <c r="F15" s="71"/>
      <c r="G15" s="72"/>
      <c r="I15" s="72"/>
      <c r="J15" s="71"/>
      <c r="K15" s="72"/>
    </row>
    <row r="16" spans="1:12" ht="16.5" customHeight="1" x14ac:dyDescent="0.25">
      <c r="A16" s="20" t="s">
        <v>107</v>
      </c>
      <c r="F16" s="74">
        <f>SUM(F11:F14)</f>
        <v>367111</v>
      </c>
      <c r="G16" s="72"/>
      <c r="H16" s="4">
        <f>SUM(H11:H14)</f>
        <v>469279</v>
      </c>
      <c r="I16" s="72"/>
      <c r="J16" s="74">
        <f>SUM(J11:J14)</f>
        <v>284998</v>
      </c>
      <c r="K16" s="72"/>
      <c r="L16" s="4">
        <f>SUM(L11:L14)</f>
        <v>399777</v>
      </c>
    </row>
    <row r="17" spans="1:12" ht="16.5" customHeight="1" x14ac:dyDescent="0.25">
      <c r="F17" s="71"/>
      <c r="G17" s="72"/>
      <c r="I17" s="72"/>
      <c r="J17" s="71"/>
      <c r="K17" s="72"/>
    </row>
    <row r="18" spans="1:12" ht="16.5" customHeight="1" x14ac:dyDescent="0.25">
      <c r="A18" s="22" t="s">
        <v>95</v>
      </c>
      <c r="D18" s="73"/>
      <c r="F18" s="164">
        <v>-109461</v>
      </c>
      <c r="G18" s="6"/>
      <c r="H18" s="2">
        <v>-207984</v>
      </c>
      <c r="I18" s="6"/>
      <c r="J18" s="164">
        <v>-75363</v>
      </c>
      <c r="K18" s="6"/>
      <c r="L18" s="2">
        <v>-178364</v>
      </c>
    </row>
    <row r="19" spans="1:12" ht="16.5" customHeight="1" x14ac:dyDescent="0.25">
      <c r="A19" s="22" t="s">
        <v>96</v>
      </c>
      <c r="D19" s="73"/>
      <c r="F19" s="164">
        <v>-158236</v>
      </c>
      <c r="G19" s="6"/>
      <c r="H19" s="2">
        <v>-153369</v>
      </c>
      <c r="I19" s="6"/>
      <c r="J19" s="164">
        <v>-126283</v>
      </c>
      <c r="K19" s="6"/>
      <c r="L19" s="2">
        <v>-124512</v>
      </c>
    </row>
    <row r="20" spans="1:12" ht="16.5" customHeight="1" x14ac:dyDescent="0.25">
      <c r="A20" s="22" t="s">
        <v>58</v>
      </c>
      <c r="E20" s="72"/>
      <c r="F20" s="164">
        <v>-32000</v>
      </c>
      <c r="G20" s="72"/>
      <c r="H20" s="2">
        <v>-31269</v>
      </c>
      <c r="I20" s="72"/>
      <c r="J20" s="164">
        <v>-24317</v>
      </c>
      <c r="K20" s="72"/>
      <c r="L20" s="2">
        <v>-23733</v>
      </c>
    </row>
    <row r="21" spans="1:12" ht="16.5" customHeight="1" x14ac:dyDescent="0.25">
      <c r="A21" s="22" t="s">
        <v>21</v>
      </c>
      <c r="E21" s="72"/>
      <c r="F21" s="164">
        <v>-42761</v>
      </c>
      <c r="G21" s="72"/>
      <c r="H21" s="2">
        <v>-40469</v>
      </c>
      <c r="I21" s="72"/>
      <c r="J21" s="164">
        <v>-38358</v>
      </c>
      <c r="K21" s="72"/>
      <c r="L21" s="2">
        <v>-32619</v>
      </c>
    </row>
    <row r="22" spans="1:12" ht="16.5" customHeight="1" x14ac:dyDescent="0.25">
      <c r="A22" s="22" t="s">
        <v>49</v>
      </c>
      <c r="E22" s="72"/>
      <c r="F22" s="165">
        <v>-1276</v>
      </c>
      <c r="G22" s="72"/>
      <c r="H22" s="4">
        <v>-1064</v>
      </c>
      <c r="I22" s="72"/>
      <c r="J22" s="165">
        <v>-1098</v>
      </c>
      <c r="K22" s="72"/>
      <c r="L22" s="4">
        <v>-869</v>
      </c>
    </row>
    <row r="23" spans="1:12" ht="16.5" customHeight="1" x14ac:dyDescent="0.25">
      <c r="F23" s="71"/>
      <c r="G23" s="72"/>
      <c r="I23" s="72"/>
      <c r="J23" s="71"/>
      <c r="K23" s="72"/>
    </row>
    <row r="24" spans="1:12" ht="16.5" customHeight="1" x14ac:dyDescent="0.25">
      <c r="A24" s="20" t="s">
        <v>77</v>
      </c>
      <c r="E24" s="72"/>
      <c r="F24" s="74">
        <f>SUM(F18:F23)</f>
        <v>-343734</v>
      </c>
      <c r="G24" s="72"/>
      <c r="H24" s="4">
        <f>SUM(H18:H23)</f>
        <v>-434155</v>
      </c>
      <c r="I24" s="2"/>
      <c r="J24" s="74">
        <f>SUM(J18:J23)</f>
        <v>-265419</v>
      </c>
      <c r="K24" s="2"/>
      <c r="L24" s="4">
        <f>SUM(L18:L23)</f>
        <v>-360097</v>
      </c>
    </row>
    <row r="25" spans="1:12" ht="16.5" customHeight="1" x14ac:dyDescent="0.25">
      <c r="A25" s="20"/>
      <c r="E25" s="72"/>
      <c r="F25" s="71"/>
      <c r="G25" s="72"/>
      <c r="I25" s="2"/>
      <c r="J25" s="71"/>
      <c r="K25" s="2"/>
    </row>
    <row r="26" spans="1:12" ht="16.5" customHeight="1" x14ac:dyDescent="0.25">
      <c r="A26" s="20" t="s">
        <v>72</v>
      </c>
      <c r="F26" s="71">
        <f>SUM(F16,F24)</f>
        <v>23377</v>
      </c>
      <c r="G26" s="2"/>
      <c r="H26" s="2">
        <f>SUM(H16,H24)</f>
        <v>35124</v>
      </c>
      <c r="I26" s="2"/>
      <c r="J26" s="71">
        <f>SUM(J16,J24)</f>
        <v>19579</v>
      </c>
      <c r="K26" s="2"/>
      <c r="L26" s="2">
        <f>SUM(L16,L24)</f>
        <v>39680</v>
      </c>
    </row>
    <row r="27" spans="1:12" ht="16.5" customHeight="1" x14ac:dyDescent="0.25">
      <c r="A27" s="22" t="s">
        <v>73</v>
      </c>
      <c r="D27" s="21">
        <v>18</v>
      </c>
      <c r="F27" s="165">
        <v>-4598</v>
      </c>
      <c r="G27" s="72"/>
      <c r="H27" s="4">
        <v>-7659</v>
      </c>
      <c r="I27" s="72"/>
      <c r="J27" s="165">
        <v>-2780</v>
      </c>
      <c r="K27" s="72"/>
      <c r="L27" s="4">
        <v>-5591</v>
      </c>
    </row>
    <row r="28" spans="1:12" ht="16.5" customHeight="1" x14ac:dyDescent="0.25">
      <c r="F28" s="71"/>
      <c r="G28" s="72"/>
      <c r="I28" s="72"/>
      <c r="J28" s="71"/>
      <c r="K28" s="72"/>
    </row>
    <row r="29" spans="1:12" ht="16.5" customHeight="1" x14ac:dyDescent="0.25">
      <c r="A29" s="20" t="s">
        <v>22</v>
      </c>
      <c r="F29" s="74">
        <f>SUM(F26:F27)</f>
        <v>18779</v>
      </c>
      <c r="G29" s="2"/>
      <c r="H29" s="4">
        <f>SUM(H26:H27)</f>
        <v>27465</v>
      </c>
      <c r="I29" s="2"/>
      <c r="J29" s="74">
        <f>SUM(J26:J27)</f>
        <v>16799</v>
      </c>
      <c r="K29" s="2"/>
      <c r="L29" s="4">
        <f>SUM(L26:L27)</f>
        <v>34089</v>
      </c>
    </row>
    <row r="30" spans="1:12" ht="16.5" customHeight="1" x14ac:dyDescent="0.25">
      <c r="A30" s="68"/>
      <c r="B30" s="68"/>
      <c r="C30" s="68"/>
      <c r="F30" s="71"/>
      <c r="G30" s="6"/>
      <c r="I30" s="2"/>
      <c r="J30" s="71"/>
      <c r="K30" s="2"/>
    </row>
    <row r="31" spans="1:12" ht="16.5" customHeight="1" x14ac:dyDescent="0.25">
      <c r="A31" s="68" t="s">
        <v>143</v>
      </c>
      <c r="F31" s="71"/>
      <c r="G31" s="106"/>
      <c r="I31" s="106"/>
      <c r="J31" s="71"/>
      <c r="K31" s="106"/>
    </row>
    <row r="32" spans="1:12" ht="16.5" customHeight="1" x14ac:dyDescent="0.25">
      <c r="A32" s="3" t="s">
        <v>118</v>
      </c>
      <c r="B32" s="3"/>
      <c r="C32" s="3"/>
      <c r="D32" s="3"/>
      <c r="E32" s="3"/>
      <c r="F32" s="71"/>
      <c r="G32" s="106"/>
      <c r="I32" s="106"/>
      <c r="J32" s="71"/>
      <c r="K32" s="106"/>
    </row>
    <row r="33" spans="1:12" ht="16.5" customHeight="1" x14ac:dyDescent="0.25">
      <c r="A33" s="3"/>
      <c r="B33" s="3" t="s">
        <v>122</v>
      </c>
      <c r="C33" s="3"/>
      <c r="D33" s="3"/>
      <c r="E33" s="3"/>
      <c r="F33" s="71"/>
      <c r="G33" s="106"/>
      <c r="I33" s="106"/>
      <c r="J33" s="71"/>
      <c r="K33" s="106"/>
    </row>
    <row r="34" spans="1:12" ht="16.5" customHeight="1" x14ac:dyDescent="0.25">
      <c r="A34" s="3"/>
      <c r="B34" s="3"/>
      <c r="C34" s="3" t="s">
        <v>133</v>
      </c>
      <c r="D34" s="3"/>
      <c r="E34" s="3"/>
      <c r="F34" s="71"/>
      <c r="G34" s="106"/>
      <c r="I34" s="106"/>
      <c r="J34" s="71"/>
      <c r="K34" s="106"/>
    </row>
    <row r="35" spans="1:12" ht="16.5" customHeight="1" x14ac:dyDescent="0.25">
      <c r="A35" s="3"/>
      <c r="B35" s="3"/>
      <c r="C35" s="3" t="s">
        <v>156</v>
      </c>
      <c r="D35" s="3"/>
      <c r="E35" s="3"/>
      <c r="F35" s="71">
        <v>0</v>
      </c>
      <c r="G35" s="106"/>
      <c r="H35" s="2">
        <v>-1895</v>
      </c>
      <c r="I35" s="107"/>
      <c r="J35" s="71">
        <v>0</v>
      </c>
      <c r="K35" s="106"/>
      <c r="L35" s="2">
        <v>-2788</v>
      </c>
    </row>
    <row r="36" spans="1:12" ht="16.5" customHeight="1" x14ac:dyDescent="0.25">
      <c r="A36" s="3"/>
      <c r="B36" s="3"/>
      <c r="C36" s="3" t="s">
        <v>119</v>
      </c>
      <c r="D36" s="3"/>
      <c r="E36" s="3"/>
      <c r="F36" s="71"/>
      <c r="G36" s="106"/>
      <c r="I36" s="106"/>
      <c r="J36" s="71"/>
      <c r="K36" s="106"/>
    </row>
    <row r="37" spans="1:12" ht="16.5" customHeight="1" x14ac:dyDescent="0.25">
      <c r="A37" s="3"/>
      <c r="B37" s="3"/>
      <c r="C37" s="3" t="s">
        <v>120</v>
      </c>
      <c r="D37" s="3"/>
      <c r="E37" s="3"/>
      <c r="F37" s="74">
        <v>0</v>
      </c>
      <c r="G37" s="106"/>
      <c r="H37" s="4">
        <v>379</v>
      </c>
      <c r="I37" s="106"/>
      <c r="J37" s="74">
        <v>0</v>
      </c>
      <c r="K37" s="106"/>
      <c r="L37" s="4">
        <v>558</v>
      </c>
    </row>
    <row r="38" spans="1:12" ht="16.5" customHeight="1" x14ac:dyDescent="0.25">
      <c r="A38" s="3"/>
      <c r="B38" s="3"/>
      <c r="C38" s="3"/>
      <c r="D38" s="3"/>
      <c r="E38" s="3"/>
      <c r="F38" s="71"/>
      <c r="G38" s="106"/>
      <c r="I38" s="106"/>
      <c r="J38" s="71"/>
      <c r="K38" s="106"/>
    </row>
    <row r="39" spans="1:12" ht="16.5" customHeight="1" x14ac:dyDescent="0.25">
      <c r="A39" s="68" t="s">
        <v>138</v>
      </c>
      <c r="B39" s="3"/>
      <c r="C39" s="3"/>
      <c r="D39" s="3"/>
      <c r="E39" s="3"/>
      <c r="F39" s="71"/>
      <c r="G39" s="106"/>
      <c r="I39" s="106"/>
      <c r="J39" s="71"/>
      <c r="K39" s="106"/>
    </row>
    <row r="40" spans="1:12" ht="16.5" customHeight="1" x14ac:dyDescent="0.25">
      <c r="A40" s="3"/>
      <c r="B40" s="68" t="s">
        <v>123</v>
      </c>
      <c r="C40" s="3"/>
      <c r="D40" s="3"/>
      <c r="E40" s="3"/>
      <c r="F40" s="74">
        <f>SUM(F35:F37)</f>
        <v>0</v>
      </c>
      <c r="G40" s="106"/>
      <c r="H40" s="4">
        <f>SUM(H35:H37)</f>
        <v>-1516</v>
      </c>
      <c r="I40" s="106"/>
      <c r="J40" s="74">
        <f>SUM(J35:J37)</f>
        <v>0</v>
      </c>
      <c r="K40" s="106"/>
      <c r="L40" s="4">
        <f>SUM(L35:L37)</f>
        <v>-2230</v>
      </c>
    </row>
    <row r="41" spans="1:12" ht="16.5" customHeight="1" x14ac:dyDescent="0.25">
      <c r="A41" s="3"/>
      <c r="B41" s="3"/>
      <c r="C41" s="3"/>
      <c r="D41" s="3"/>
      <c r="E41" s="3"/>
      <c r="F41" s="71"/>
      <c r="G41" s="106"/>
      <c r="I41" s="106"/>
      <c r="J41" s="71"/>
      <c r="K41" s="106"/>
    </row>
    <row r="42" spans="1:12" ht="16.5" customHeight="1" thickBot="1" x14ac:dyDescent="0.3">
      <c r="A42" s="68" t="s">
        <v>62</v>
      </c>
      <c r="F42" s="75">
        <f>F29+F40</f>
        <v>18779</v>
      </c>
      <c r="G42" s="31"/>
      <c r="H42" s="132">
        <f>H29+H40</f>
        <v>25949</v>
      </c>
      <c r="I42" s="31"/>
      <c r="J42" s="75">
        <f>J29+J40</f>
        <v>16799</v>
      </c>
      <c r="K42" s="31"/>
      <c r="L42" s="132">
        <f>L29+L40</f>
        <v>31859</v>
      </c>
    </row>
    <row r="43" spans="1:12" ht="16.5" customHeight="1" thickTop="1" x14ac:dyDescent="0.25">
      <c r="A43" s="3"/>
      <c r="F43" s="105"/>
      <c r="G43" s="3"/>
      <c r="H43" s="3"/>
      <c r="I43" s="3"/>
      <c r="J43" s="105"/>
      <c r="K43" s="3"/>
      <c r="L43" s="3"/>
    </row>
    <row r="44" spans="1:12" ht="16.5" customHeight="1" x14ac:dyDescent="0.25">
      <c r="A44" s="19" t="s">
        <v>78</v>
      </c>
      <c r="B44" s="148"/>
      <c r="C44" s="148"/>
      <c r="D44" s="149">
        <v>20</v>
      </c>
      <c r="E44" s="145"/>
      <c r="F44" s="143"/>
      <c r="G44" s="145"/>
      <c r="H44" s="145"/>
      <c r="I44" s="145"/>
      <c r="J44" s="143"/>
      <c r="K44" s="145"/>
      <c r="L44" s="145"/>
    </row>
    <row r="45" spans="1:12" ht="16.5" customHeight="1" x14ac:dyDescent="0.25">
      <c r="A45" s="19"/>
      <c r="B45" s="148"/>
      <c r="C45" s="148"/>
      <c r="D45" s="149"/>
      <c r="E45" s="145"/>
      <c r="F45" s="143"/>
      <c r="G45" s="145"/>
      <c r="H45" s="145"/>
      <c r="I45" s="145"/>
      <c r="J45" s="143"/>
      <c r="K45" s="145"/>
      <c r="L45" s="145"/>
    </row>
    <row r="46" spans="1:12" ht="16.5" customHeight="1" thickBot="1" x14ac:dyDescent="0.3">
      <c r="A46" s="19"/>
      <c r="B46" s="148" t="s">
        <v>127</v>
      </c>
      <c r="C46" s="148"/>
      <c r="E46" s="148"/>
      <c r="F46" s="166">
        <v>0.09</v>
      </c>
      <c r="G46" s="108"/>
      <c r="H46" s="133">
        <v>0.18</v>
      </c>
      <c r="I46" s="108"/>
      <c r="J46" s="166">
        <v>0.08</v>
      </c>
      <c r="K46" s="108"/>
      <c r="L46" s="133">
        <v>0.23</v>
      </c>
    </row>
    <row r="47" spans="1:12" ht="16.5" customHeight="1" thickTop="1" x14ac:dyDescent="0.25">
      <c r="A47" s="19"/>
      <c r="B47" s="148"/>
      <c r="C47" s="148"/>
      <c r="D47" s="149"/>
      <c r="E47" s="148"/>
      <c r="F47" s="150"/>
      <c r="G47" s="3"/>
      <c r="H47" s="150"/>
      <c r="I47" s="3"/>
      <c r="J47" s="150"/>
      <c r="K47" s="3"/>
      <c r="L47" s="150"/>
    </row>
    <row r="48" spans="1:12" ht="16.5" customHeight="1" x14ac:dyDescent="0.25">
      <c r="A48" s="19"/>
      <c r="B48" s="148"/>
      <c r="C48" s="148"/>
      <c r="D48" s="149"/>
      <c r="E48" s="148"/>
      <c r="F48" s="150"/>
      <c r="G48" s="3"/>
      <c r="H48" s="150"/>
      <c r="I48" s="3"/>
      <c r="J48" s="150"/>
      <c r="K48" s="3"/>
      <c r="L48" s="150"/>
    </row>
    <row r="49" spans="1:12" ht="16.5" customHeight="1" x14ac:dyDescent="0.25">
      <c r="A49" s="19"/>
      <c r="B49" s="148"/>
      <c r="C49" s="148"/>
      <c r="D49" s="149"/>
      <c r="E49" s="148"/>
      <c r="F49" s="150"/>
      <c r="G49" s="3"/>
      <c r="H49" s="150"/>
      <c r="I49" s="3"/>
      <c r="J49" s="150"/>
      <c r="K49" s="3"/>
      <c r="L49" s="150"/>
    </row>
    <row r="50" spans="1:12" ht="16.5" customHeight="1" x14ac:dyDescent="0.25">
      <c r="A50" s="19"/>
      <c r="B50" s="148"/>
      <c r="C50" s="148"/>
      <c r="D50" s="149"/>
      <c r="E50" s="148"/>
      <c r="F50" s="150"/>
      <c r="G50" s="3"/>
      <c r="H50" s="150"/>
      <c r="I50" s="3"/>
      <c r="J50" s="150"/>
      <c r="K50" s="3"/>
      <c r="L50" s="150"/>
    </row>
    <row r="51" spans="1:12" ht="18" customHeight="1" x14ac:dyDescent="0.25">
      <c r="A51" s="19"/>
      <c r="B51" s="148"/>
      <c r="C51" s="148"/>
      <c r="D51" s="149"/>
      <c r="E51" s="148"/>
      <c r="F51" s="150"/>
      <c r="G51" s="3"/>
      <c r="H51" s="150"/>
      <c r="I51" s="3"/>
      <c r="J51" s="150"/>
      <c r="K51" s="3"/>
      <c r="L51" s="150"/>
    </row>
    <row r="52" spans="1:12" ht="16.5" customHeight="1" x14ac:dyDescent="0.25">
      <c r="A52" s="19"/>
      <c r="B52" s="148"/>
      <c r="C52" s="148"/>
      <c r="D52" s="149"/>
      <c r="E52" s="148"/>
      <c r="F52" s="150"/>
      <c r="G52" s="3"/>
      <c r="H52" s="150"/>
      <c r="I52" s="3"/>
      <c r="J52" s="150"/>
      <c r="K52" s="3"/>
      <c r="L52" s="150"/>
    </row>
    <row r="53" spans="1:12" s="18" customFormat="1" ht="21.95" customHeight="1" x14ac:dyDescent="0.25">
      <c r="A53" s="176" t="s">
        <v>86</v>
      </c>
      <c r="B53" s="176"/>
      <c r="C53" s="176"/>
      <c r="D53" s="176"/>
      <c r="E53" s="176"/>
      <c r="F53" s="176"/>
      <c r="G53" s="176"/>
      <c r="H53" s="176"/>
      <c r="I53" s="176"/>
      <c r="J53" s="176"/>
      <c r="K53" s="176"/>
      <c r="L53" s="176"/>
    </row>
  </sheetData>
  <mergeCells count="5">
    <mergeCell ref="F6:H6"/>
    <mergeCell ref="J6:L6"/>
    <mergeCell ref="F7:H7"/>
    <mergeCell ref="J7:L7"/>
    <mergeCell ref="A53:L53"/>
  </mergeCells>
  <pageMargins left="0.8" right="0.5" top="0.5" bottom="0.6" header="0.49" footer="0.4"/>
  <pageSetup paperSize="9" scale="90" firstPageNumber="6" fitToHeight="0" orientation="portrait" useFirstPageNumber="1" horizontalDpi="1200" verticalDpi="1200" r:id="rId1"/>
  <headerFooter>
    <oddFooter>&amp;R&amp;"Arial,Regular"&amp;10&amp;P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44C4D-1A48-4952-A7B3-3624F59B1AB6}">
  <sheetPr>
    <tabColor rgb="FFCCFFCC"/>
  </sheetPr>
  <dimension ref="A1:P37"/>
  <sheetViews>
    <sheetView topLeftCell="A21" zoomScale="80" zoomScaleNormal="80" zoomScaleSheetLayoutView="70" workbookViewId="0">
      <selection activeCell="D43" sqref="D43"/>
    </sheetView>
  </sheetViews>
  <sheetFormatPr defaultColWidth="9.140625" defaultRowHeight="16.5" customHeight="1" x14ac:dyDescent="0.25"/>
  <cols>
    <col min="1" max="2" width="1.5703125" style="31" customWidth="1"/>
    <col min="3" max="3" width="42.28515625" style="31" customWidth="1"/>
    <col min="4" max="4" width="6.28515625" style="84" customWidth="1"/>
    <col min="5" max="5" width="1" style="29" customWidth="1"/>
    <col min="6" max="6" width="13.7109375" style="30" customWidth="1"/>
    <col min="7" max="7" width="1" style="29" customWidth="1"/>
    <col min="8" max="8" width="13.42578125" style="30" customWidth="1"/>
    <col min="9" max="9" width="1" style="29" customWidth="1"/>
    <col min="10" max="10" width="13.5703125" style="30" bestFit="1" customWidth="1"/>
    <col min="11" max="11" width="1" style="29" customWidth="1"/>
    <col min="12" max="12" width="15.42578125" style="30" bestFit="1" customWidth="1"/>
    <col min="13" max="13" width="1" style="29" customWidth="1"/>
    <col min="14" max="14" width="18" style="29" customWidth="1"/>
    <col min="15" max="15" width="1" style="29" customWidth="1"/>
    <col min="16" max="16" width="12.42578125" style="30" customWidth="1"/>
    <col min="17" max="16384" width="9.140625" style="31"/>
  </cols>
  <sheetData>
    <row r="1" spans="1:16" ht="16.5" customHeight="1" x14ac:dyDescent="0.25">
      <c r="A1" s="7" t="str">
        <f>'5 (3m)'!A1</f>
        <v>Terabyte Plus Public Company Limited</v>
      </c>
      <c r="B1" s="28"/>
      <c r="C1" s="28"/>
      <c r="D1" s="78"/>
      <c r="P1" s="1" t="s">
        <v>48</v>
      </c>
    </row>
    <row r="2" spans="1:16" ht="16.5" customHeight="1" x14ac:dyDescent="0.25">
      <c r="A2" s="7" t="s">
        <v>135</v>
      </c>
      <c r="B2" s="28"/>
      <c r="C2" s="28"/>
      <c r="D2" s="78"/>
    </row>
    <row r="3" spans="1:16" ht="16.5" customHeight="1" x14ac:dyDescent="0.25">
      <c r="A3" s="12" t="str">
        <f>'6 (9m)'!A3</f>
        <v>For the nine-month period ended 30 September 2024</v>
      </c>
      <c r="B3" s="32"/>
      <c r="C3" s="32"/>
      <c r="D3" s="102"/>
      <c r="E3" s="33"/>
      <c r="F3" s="34"/>
      <c r="G3" s="33"/>
      <c r="H3" s="34"/>
      <c r="I3" s="33"/>
      <c r="J3" s="34"/>
      <c r="K3" s="33"/>
      <c r="L3" s="34"/>
      <c r="M3" s="33"/>
      <c r="N3" s="33"/>
      <c r="O3" s="33"/>
      <c r="P3" s="34"/>
    </row>
    <row r="6" spans="1:16" ht="16.5" customHeight="1" x14ac:dyDescent="0.25">
      <c r="B6" s="81"/>
      <c r="C6" s="81"/>
      <c r="D6" s="78"/>
      <c r="E6" s="78"/>
      <c r="F6" s="90"/>
      <c r="G6" s="91"/>
      <c r="H6" s="90"/>
      <c r="I6" s="91"/>
      <c r="J6" s="90"/>
      <c r="K6" s="91"/>
      <c r="L6" s="90"/>
      <c r="M6" s="91"/>
      <c r="N6" s="91"/>
      <c r="O6" s="91"/>
      <c r="P6" s="90" t="s">
        <v>76</v>
      </c>
    </row>
    <row r="7" spans="1:16" ht="16.5" customHeight="1" x14ac:dyDescent="0.25">
      <c r="B7" s="81"/>
      <c r="C7" s="81"/>
      <c r="D7" s="78"/>
      <c r="E7" s="78"/>
      <c r="F7" s="180" t="s">
        <v>164</v>
      </c>
      <c r="G7" s="180"/>
      <c r="H7" s="180"/>
      <c r="I7" s="180"/>
      <c r="J7" s="180"/>
      <c r="K7" s="180"/>
      <c r="L7" s="180"/>
      <c r="M7" s="180"/>
      <c r="N7" s="180"/>
      <c r="O7" s="151"/>
      <c r="P7" s="92"/>
    </row>
    <row r="8" spans="1:16" ht="16.5" customHeight="1" x14ac:dyDescent="0.25">
      <c r="B8" s="81"/>
      <c r="C8" s="81"/>
      <c r="D8" s="78"/>
      <c r="E8" s="78"/>
      <c r="F8" s="104"/>
      <c r="G8" s="104"/>
      <c r="H8" s="104"/>
      <c r="I8" s="104"/>
      <c r="J8" s="104"/>
      <c r="K8" s="104"/>
      <c r="L8" s="104"/>
      <c r="M8" s="104"/>
      <c r="N8" s="92" t="s">
        <v>109</v>
      </c>
      <c r="O8" s="104"/>
      <c r="P8" s="92"/>
    </row>
    <row r="9" spans="1:16" ht="16.5" customHeight="1" x14ac:dyDescent="0.25">
      <c r="E9" s="78"/>
      <c r="F9" s="31"/>
      <c r="G9" s="31"/>
      <c r="H9" s="31"/>
      <c r="I9" s="31"/>
      <c r="J9" s="31"/>
      <c r="K9" s="79"/>
      <c r="L9" s="79"/>
      <c r="M9" s="79"/>
      <c r="N9" s="90" t="s">
        <v>110</v>
      </c>
      <c r="O9" s="79"/>
      <c r="P9" s="31"/>
    </row>
    <row r="10" spans="1:16" ht="16.5" customHeight="1" x14ac:dyDescent="0.25">
      <c r="E10" s="78"/>
      <c r="F10" s="31"/>
      <c r="G10" s="79"/>
      <c r="H10" s="80"/>
      <c r="I10" s="79"/>
      <c r="J10" s="80"/>
      <c r="K10" s="79"/>
      <c r="L10" s="79"/>
      <c r="M10" s="79"/>
      <c r="N10" s="79" t="s">
        <v>116</v>
      </c>
      <c r="O10" s="79"/>
      <c r="P10" s="79"/>
    </row>
    <row r="11" spans="1:16" ht="16.5" customHeight="1" x14ac:dyDescent="0.25">
      <c r="E11" s="78"/>
      <c r="F11" s="31"/>
      <c r="G11" s="79"/>
      <c r="H11" s="80"/>
      <c r="I11" s="79"/>
      <c r="J11" s="80"/>
      <c r="K11" s="79"/>
      <c r="L11" s="79"/>
      <c r="M11" s="79"/>
      <c r="N11" s="79" t="s">
        <v>117</v>
      </c>
      <c r="O11" s="79"/>
      <c r="P11" s="79"/>
    </row>
    <row r="12" spans="1:16" ht="16.5" customHeight="1" x14ac:dyDescent="0.25">
      <c r="E12" s="78"/>
      <c r="F12" s="79" t="s">
        <v>34</v>
      </c>
      <c r="G12" s="79"/>
      <c r="H12" s="80"/>
      <c r="I12" s="79"/>
      <c r="J12" s="29"/>
      <c r="L12" s="29"/>
      <c r="M12" s="79"/>
      <c r="N12" s="79" t="s">
        <v>111</v>
      </c>
      <c r="O12" s="79"/>
      <c r="P12" s="29"/>
    </row>
    <row r="13" spans="1:16" ht="16.5" customHeight="1" x14ac:dyDescent="0.2">
      <c r="E13" s="78"/>
      <c r="F13" s="80" t="s">
        <v>33</v>
      </c>
      <c r="G13" s="79"/>
      <c r="H13" s="80" t="s">
        <v>36</v>
      </c>
      <c r="I13" s="79"/>
      <c r="J13" s="179" t="s">
        <v>41</v>
      </c>
      <c r="K13" s="179"/>
      <c r="L13" s="179"/>
      <c r="M13" s="79"/>
      <c r="N13" s="79" t="s">
        <v>112</v>
      </c>
      <c r="O13" s="79"/>
      <c r="P13" s="79" t="s">
        <v>24</v>
      </c>
    </row>
    <row r="14" spans="1:16" ht="16.5" customHeight="1" x14ac:dyDescent="0.25">
      <c r="E14" s="78"/>
      <c r="F14" s="81" t="s">
        <v>23</v>
      </c>
      <c r="G14" s="79"/>
      <c r="H14" s="80" t="s">
        <v>35</v>
      </c>
      <c r="I14" s="79"/>
      <c r="J14" s="80" t="s">
        <v>56</v>
      </c>
      <c r="K14" s="79"/>
      <c r="L14" s="79" t="s">
        <v>19</v>
      </c>
      <c r="M14" s="79"/>
      <c r="N14" s="79" t="s">
        <v>113</v>
      </c>
      <c r="O14" s="79"/>
      <c r="P14" s="79" t="s">
        <v>61</v>
      </c>
    </row>
    <row r="15" spans="1:16" ht="16.5" customHeight="1" x14ac:dyDescent="0.25">
      <c r="D15" s="130" t="s">
        <v>2</v>
      </c>
      <c r="E15" s="82"/>
      <c r="F15" s="134" t="s">
        <v>60</v>
      </c>
      <c r="G15" s="83"/>
      <c r="H15" s="134" t="s">
        <v>60</v>
      </c>
      <c r="I15" s="79"/>
      <c r="J15" s="134" t="s">
        <v>60</v>
      </c>
      <c r="K15" s="83"/>
      <c r="L15" s="134" t="s">
        <v>60</v>
      </c>
      <c r="M15" s="79"/>
      <c r="N15" s="134" t="s">
        <v>60</v>
      </c>
      <c r="O15" s="79"/>
      <c r="P15" s="134" t="s">
        <v>60</v>
      </c>
    </row>
    <row r="16" spans="1:16" ht="16.5" customHeight="1" x14ac:dyDescent="0.25">
      <c r="A16" s="7"/>
      <c r="E16" s="84"/>
      <c r="G16" s="30"/>
      <c r="I16" s="30"/>
      <c r="K16" s="30"/>
      <c r="M16" s="30"/>
      <c r="N16" s="30"/>
      <c r="O16" s="30"/>
    </row>
    <row r="17" spans="1:16" ht="16.5" customHeight="1" x14ac:dyDescent="0.25">
      <c r="A17" s="7" t="s">
        <v>145</v>
      </c>
      <c r="B17" s="7"/>
      <c r="E17" s="84"/>
      <c r="F17" s="85">
        <v>75000</v>
      </c>
      <c r="G17" s="85"/>
      <c r="H17" s="85">
        <v>5964</v>
      </c>
      <c r="I17" s="85"/>
      <c r="J17" s="85">
        <v>6758</v>
      </c>
      <c r="K17" s="85"/>
      <c r="L17" s="85">
        <v>41275</v>
      </c>
      <c r="M17" s="86"/>
      <c r="N17" s="85">
        <v>-3932</v>
      </c>
      <c r="O17" s="86"/>
      <c r="P17" s="85">
        <f>SUM(F17:N17)</f>
        <v>125065</v>
      </c>
    </row>
    <row r="18" spans="1:16" ht="6" customHeight="1" x14ac:dyDescent="0.25">
      <c r="A18" s="7"/>
      <c r="B18" s="7"/>
      <c r="E18" s="84"/>
      <c r="F18" s="85"/>
      <c r="G18" s="85"/>
      <c r="H18" s="85"/>
      <c r="I18" s="85"/>
      <c r="J18" s="85"/>
      <c r="K18" s="85"/>
      <c r="L18" s="85"/>
      <c r="M18" s="86"/>
      <c r="N18" s="85"/>
      <c r="O18" s="86"/>
      <c r="P18" s="85"/>
    </row>
    <row r="19" spans="1:16" ht="16.5" customHeight="1" x14ac:dyDescent="0.25">
      <c r="A19" s="7" t="s">
        <v>71</v>
      </c>
      <c r="B19" s="7"/>
      <c r="E19" s="84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</row>
    <row r="20" spans="1:16" ht="16.5" customHeight="1" x14ac:dyDescent="0.25">
      <c r="A20" s="31" t="s">
        <v>84</v>
      </c>
      <c r="E20" s="84"/>
      <c r="F20" s="85">
        <v>0</v>
      </c>
      <c r="G20" s="85"/>
      <c r="H20" s="85">
        <v>0</v>
      </c>
      <c r="I20" s="85"/>
      <c r="J20" s="85">
        <v>0</v>
      </c>
      <c r="K20" s="85"/>
      <c r="L20" s="85">
        <v>-46800</v>
      </c>
      <c r="M20" s="85"/>
      <c r="N20" s="85">
        <v>0</v>
      </c>
      <c r="O20" s="85"/>
      <c r="P20" s="85">
        <f>SUM(F20:N20)</f>
        <v>-46800</v>
      </c>
    </row>
    <row r="21" spans="1:16" ht="16.5" customHeight="1" x14ac:dyDescent="0.25">
      <c r="A21" s="31" t="s">
        <v>22</v>
      </c>
      <c r="E21" s="84"/>
      <c r="F21" s="85">
        <v>0</v>
      </c>
      <c r="G21" s="85"/>
      <c r="H21" s="85">
        <v>0</v>
      </c>
      <c r="I21" s="85"/>
      <c r="J21" s="85">
        <v>0</v>
      </c>
      <c r="K21" s="85"/>
      <c r="L21" s="85">
        <v>27465</v>
      </c>
      <c r="M21" s="85"/>
      <c r="N21" s="85">
        <v>0</v>
      </c>
      <c r="O21" s="85"/>
      <c r="P21" s="85">
        <f>SUM(F21:N21)</f>
        <v>27465</v>
      </c>
    </row>
    <row r="22" spans="1:16" ht="16.5" customHeight="1" x14ac:dyDescent="0.25">
      <c r="A22" s="31" t="s">
        <v>134</v>
      </c>
      <c r="E22" s="84"/>
      <c r="F22" s="85">
        <v>0</v>
      </c>
      <c r="G22" s="85"/>
      <c r="H22" s="85">
        <v>0</v>
      </c>
      <c r="I22" s="85"/>
      <c r="J22" s="85">
        <v>0</v>
      </c>
      <c r="K22" s="85"/>
      <c r="L22" s="85">
        <v>-1516</v>
      </c>
      <c r="M22" s="85"/>
      <c r="N22" s="85">
        <v>0</v>
      </c>
      <c r="O22" s="85"/>
      <c r="P22" s="85">
        <f>SUM(F22:N22)</f>
        <v>-1516</v>
      </c>
    </row>
    <row r="23" spans="1:16" ht="16.5" customHeight="1" x14ac:dyDescent="0.25">
      <c r="A23" s="11"/>
      <c r="E23" s="84"/>
      <c r="F23" s="135"/>
      <c r="G23" s="30"/>
      <c r="H23" s="135"/>
      <c r="I23" s="30"/>
      <c r="J23" s="135"/>
      <c r="K23" s="30"/>
      <c r="L23" s="135"/>
      <c r="M23" s="30"/>
      <c r="N23" s="135"/>
      <c r="O23" s="30"/>
      <c r="P23" s="135"/>
    </row>
    <row r="24" spans="1:16" ht="16.5" customHeight="1" thickBot="1" x14ac:dyDescent="0.3">
      <c r="A24" s="7" t="s">
        <v>178</v>
      </c>
      <c r="E24" s="84"/>
      <c r="F24" s="136">
        <f>SUM(F17:F22)</f>
        <v>75000</v>
      </c>
      <c r="G24" s="30"/>
      <c r="H24" s="136">
        <f>SUM(H17:H22)</f>
        <v>5964</v>
      </c>
      <c r="I24" s="30"/>
      <c r="J24" s="136">
        <f>SUM(J17:J22)</f>
        <v>6758</v>
      </c>
      <c r="K24" s="30"/>
      <c r="L24" s="136">
        <f>SUM(L17:L22)</f>
        <v>20424</v>
      </c>
      <c r="M24" s="30"/>
      <c r="N24" s="136">
        <f>SUM(N17:N22)</f>
        <v>-3932</v>
      </c>
      <c r="O24" s="30"/>
      <c r="P24" s="136">
        <f>SUM(P17:P22)</f>
        <v>104214</v>
      </c>
    </row>
    <row r="25" spans="1:16" ht="16.5" customHeight="1" thickTop="1" x14ac:dyDescent="0.25">
      <c r="A25" s="7"/>
      <c r="E25" s="84"/>
      <c r="G25" s="30"/>
      <c r="I25" s="30"/>
      <c r="K25" s="30"/>
      <c r="M25" s="30"/>
      <c r="N25" s="30"/>
      <c r="O25" s="30"/>
    </row>
    <row r="26" spans="1:16" ht="16.5" customHeight="1" x14ac:dyDescent="0.25">
      <c r="A26" s="7"/>
      <c r="E26" s="84"/>
      <c r="G26" s="30"/>
      <c r="I26" s="30"/>
      <c r="K26" s="30"/>
      <c r="M26" s="30"/>
      <c r="N26" s="30"/>
      <c r="O26" s="30"/>
    </row>
    <row r="27" spans="1:16" ht="16.5" customHeight="1" x14ac:dyDescent="0.25">
      <c r="A27" s="7" t="s">
        <v>149</v>
      </c>
      <c r="B27" s="7"/>
      <c r="E27" s="84"/>
      <c r="F27" s="164">
        <v>75000</v>
      </c>
      <c r="G27" s="168"/>
      <c r="H27" s="164">
        <v>5964</v>
      </c>
      <c r="I27" s="168"/>
      <c r="J27" s="164">
        <v>8558</v>
      </c>
      <c r="K27" s="168"/>
      <c r="L27" s="164">
        <v>20404</v>
      </c>
      <c r="M27" s="168"/>
      <c r="N27" s="164">
        <v>-3932</v>
      </c>
      <c r="O27" s="86"/>
      <c r="P27" s="87">
        <f>SUM(F27:N27)</f>
        <v>105994</v>
      </c>
    </row>
    <row r="28" spans="1:16" ht="6" customHeight="1" x14ac:dyDescent="0.25">
      <c r="A28" s="7"/>
      <c r="B28" s="7"/>
      <c r="E28" s="84"/>
      <c r="F28" s="164"/>
      <c r="G28" s="168"/>
      <c r="H28" s="164"/>
      <c r="I28" s="168"/>
      <c r="J28" s="164"/>
      <c r="K28" s="168"/>
      <c r="L28" s="164"/>
      <c r="M28" s="168"/>
      <c r="N28" s="164"/>
      <c r="O28" s="86"/>
      <c r="P28" s="87"/>
    </row>
    <row r="29" spans="1:16" ht="16.5" customHeight="1" x14ac:dyDescent="0.25">
      <c r="A29" s="7" t="s">
        <v>71</v>
      </c>
      <c r="B29" s="7"/>
      <c r="E29" s="84"/>
      <c r="F29" s="164"/>
      <c r="G29" s="168"/>
      <c r="H29" s="164"/>
      <c r="I29" s="168"/>
      <c r="J29" s="164"/>
      <c r="K29" s="168"/>
      <c r="L29" s="164"/>
      <c r="M29" s="168"/>
      <c r="N29" s="164"/>
      <c r="O29" s="85"/>
      <c r="P29" s="87"/>
    </row>
    <row r="30" spans="1:16" ht="16.5" customHeight="1" x14ac:dyDescent="0.25">
      <c r="A30" s="31" t="s">
        <v>162</v>
      </c>
      <c r="D30" s="84">
        <v>19</v>
      </c>
      <c r="E30" s="84"/>
      <c r="F30" s="164">
        <v>45000</v>
      </c>
      <c r="G30" s="168"/>
      <c r="H30" s="164">
        <v>107559</v>
      </c>
      <c r="I30" s="168"/>
      <c r="J30" s="164">
        <v>0</v>
      </c>
      <c r="K30" s="168"/>
      <c r="L30" s="164">
        <v>0</v>
      </c>
      <c r="M30" s="168"/>
      <c r="N30" s="164">
        <v>0</v>
      </c>
      <c r="O30" s="85"/>
      <c r="P30" s="87">
        <f>SUM(F30:N30)</f>
        <v>152559</v>
      </c>
    </row>
    <row r="31" spans="1:16" ht="16.5" customHeight="1" x14ac:dyDescent="0.25">
      <c r="A31" s="31" t="s">
        <v>84</v>
      </c>
      <c r="D31" s="84">
        <v>22</v>
      </c>
      <c r="E31" s="84"/>
      <c r="F31" s="164">
        <v>0</v>
      </c>
      <c r="G31" s="168"/>
      <c r="H31" s="164">
        <v>0</v>
      </c>
      <c r="I31" s="168"/>
      <c r="J31" s="164">
        <v>0</v>
      </c>
      <c r="K31" s="168"/>
      <c r="L31" s="164">
        <v>-10800</v>
      </c>
      <c r="M31" s="168"/>
      <c r="N31" s="164">
        <v>0</v>
      </c>
      <c r="O31" s="85"/>
      <c r="P31" s="87">
        <f>SUM(F31:N31)</f>
        <v>-10800</v>
      </c>
    </row>
    <row r="32" spans="1:16" ht="16.5" customHeight="1" x14ac:dyDescent="0.25">
      <c r="A32" s="31" t="s">
        <v>22</v>
      </c>
      <c r="E32" s="84"/>
      <c r="F32" s="169">
        <v>0</v>
      </c>
      <c r="G32" s="168"/>
      <c r="H32" s="169">
        <v>0</v>
      </c>
      <c r="I32" s="168"/>
      <c r="J32" s="169">
        <v>0</v>
      </c>
      <c r="K32" s="168"/>
      <c r="L32" s="164">
        <v>18779</v>
      </c>
      <c r="M32" s="168"/>
      <c r="N32" s="169">
        <v>0</v>
      </c>
      <c r="O32" s="85"/>
      <c r="P32" s="87">
        <f>SUM(F32:N32)</f>
        <v>18779</v>
      </c>
    </row>
    <row r="33" spans="1:16" ht="16.5" customHeight="1" x14ac:dyDescent="0.25">
      <c r="A33" s="11"/>
      <c r="E33" s="84"/>
      <c r="F33" s="88"/>
      <c r="G33" s="30"/>
      <c r="H33" s="88"/>
      <c r="I33" s="30"/>
      <c r="J33" s="88"/>
      <c r="K33" s="30"/>
      <c r="L33" s="88"/>
      <c r="M33" s="30"/>
      <c r="N33" s="88"/>
      <c r="O33" s="30"/>
      <c r="P33" s="88"/>
    </row>
    <row r="34" spans="1:16" ht="16.5" customHeight="1" thickBot="1" x14ac:dyDescent="0.3">
      <c r="A34" s="7" t="s">
        <v>179</v>
      </c>
      <c r="E34" s="84"/>
      <c r="F34" s="89">
        <f>SUM(F27:F32)</f>
        <v>120000</v>
      </c>
      <c r="G34" s="30"/>
      <c r="H34" s="89">
        <f>SUM(H27:H32)</f>
        <v>113523</v>
      </c>
      <c r="I34" s="30"/>
      <c r="J34" s="89">
        <f>SUM(J27:J32)</f>
        <v>8558</v>
      </c>
      <c r="K34" s="30"/>
      <c r="L34" s="89">
        <f>SUM(L27:L32)</f>
        <v>28383</v>
      </c>
      <c r="M34" s="30"/>
      <c r="N34" s="89">
        <f>SUM(N27:N32)</f>
        <v>-3932</v>
      </c>
      <c r="O34" s="30"/>
      <c r="P34" s="89">
        <f>SUM(P27:P32)</f>
        <v>266532</v>
      </c>
    </row>
    <row r="35" spans="1:16" ht="16.5" customHeight="1" thickTop="1" x14ac:dyDescent="0.25">
      <c r="A35" s="7"/>
      <c r="E35" s="84"/>
      <c r="G35" s="30"/>
      <c r="I35" s="30"/>
      <c r="K35" s="30"/>
      <c r="M35" s="30"/>
      <c r="N35" s="30"/>
      <c r="O35" s="30"/>
    </row>
    <row r="36" spans="1:16" ht="17.25" customHeight="1" x14ac:dyDescent="0.25">
      <c r="A36" s="7"/>
      <c r="E36" s="84"/>
      <c r="G36" s="30"/>
      <c r="I36" s="30"/>
      <c r="K36" s="30"/>
      <c r="M36" s="30"/>
      <c r="N36" s="30"/>
      <c r="O36" s="30"/>
    </row>
    <row r="37" spans="1:16" ht="21.95" customHeight="1" x14ac:dyDescent="0.25">
      <c r="A37" s="55" t="str">
        <f>'8'!A34</f>
        <v>The accompanying condensed notes to the interim financial information are an integral part of this interim financial information.</v>
      </c>
      <c r="B37" s="55"/>
      <c r="C37" s="55"/>
      <c r="D37" s="103"/>
      <c r="E37" s="33"/>
      <c r="F37" s="34"/>
      <c r="G37" s="33"/>
      <c r="H37" s="34"/>
      <c r="I37" s="33"/>
      <c r="J37" s="34"/>
      <c r="K37" s="33"/>
      <c r="L37" s="34"/>
      <c r="M37" s="33"/>
      <c r="N37" s="33"/>
      <c r="O37" s="33"/>
      <c r="P37" s="34"/>
    </row>
  </sheetData>
  <mergeCells count="2">
    <mergeCell ref="J13:L13"/>
    <mergeCell ref="F7:N7"/>
  </mergeCells>
  <pageMargins left="0.8" right="0.8" top="0.5" bottom="0.6" header="0.49" footer="0.4"/>
  <pageSetup paperSize="9" scale="90" firstPageNumber="7" fitToHeight="0" orientation="landscape" useFirstPageNumber="1" horizontalDpi="1200" verticalDpi="1200" r:id="rId1"/>
  <headerFooter>
    <oddFooter>&amp;R&amp;"Arial,Regular"&amp;10&amp;P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44EC8-7620-4704-B4F8-3DE7223722EF}">
  <sheetPr>
    <tabColor rgb="FFCCFFCC"/>
  </sheetPr>
  <dimension ref="A1:N34"/>
  <sheetViews>
    <sheetView zoomScale="80" zoomScaleNormal="80" zoomScaleSheetLayoutView="70" workbookViewId="0">
      <selection activeCell="O26" sqref="O26"/>
    </sheetView>
  </sheetViews>
  <sheetFormatPr defaultColWidth="9.140625" defaultRowHeight="16.5" customHeight="1" x14ac:dyDescent="0.25"/>
  <cols>
    <col min="1" max="2" width="1.5703125" style="9" customWidth="1"/>
    <col min="3" max="3" width="43.85546875" style="9" customWidth="1"/>
    <col min="4" max="4" width="6.28515625" style="8" customWidth="1"/>
    <col min="5" max="5" width="1" style="8" customWidth="1"/>
    <col min="6" max="6" width="12.85546875" style="8" customWidth="1"/>
    <col min="7" max="7" width="1" style="10" customWidth="1"/>
    <col min="8" max="8" width="12.85546875" style="9" customWidth="1"/>
    <col min="9" max="9" width="1" style="9" customWidth="1"/>
    <col min="10" max="10" width="13.28515625" style="10" customWidth="1"/>
    <col min="11" max="11" width="1" style="10" customWidth="1"/>
    <col min="12" max="12" width="15.7109375" style="10" customWidth="1"/>
    <col min="13" max="13" width="1" style="9" customWidth="1"/>
    <col min="14" max="14" width="11.7109375" style="10" customWidth="1"/>
    <col min="15" max="16384" width="9.140625" style="11"/>
  </cols>
  <sheetData>
    <row r="1" spans="1:14" ht="16.5" customHeight="1" x14ac:dyDescent="0.25">
      <c r="A1" s="7" t="str">
        <f>'5 (3m)'!A1</f>
        <v>Terabyte Plus Public Company Limited</v>
      </c>
      <c r="B1" s="7"/>
      <c r="C1" s="7"/>
      <c r="D1" s="82"/>
      <c r="H1" s="7"/>
      <c r="I1" s="7"/>
      <c r="J1" s="7"/>
      <c r="K1" s="7"/>
      <c r="L1" s="9"/>
      <c r="M1" s="7"/>
      <c r="N1" s="1" t="s">
        <v>48</v>
      </c>
    </row>
    <row r="2" spans="1:14" ht="16.5" customHeight="1" x14ac:dyDescent="0.25">
      <c r="A2" s="7" t="s">
        <v>135</v>
      </c>
      <c r="B2" s="7"/>
      <c r="C2" s="7"/>
      <c r="D2" s="82"/>
      <c r="H2" s="7"/>
      <c r="I2" s="7"/>
      <c r="J2" s="7"/>
      <c r="K2" s="7"/>
      <c r="L2" s="9"/>
      <c r="M2" s="7"/>
      <c r="N2" s="7"/>
    </row>
    <row r="3" spans="1:14" ht="16.5" customHeight="1" x14ac:dyDescent="0.25">
      <c r="A3" s="12" t="str">
        <f>'7 '!A3</f>
        <v>For the nine-month period ended 30 September 2024</v>
      </c>
      <c r="B3" s="13"/>
      <c r="C3" s="13"/>
      <c r="D3" s="144"/>
      <c r="E3" s="14"/>
      <c r="F3" s="14"/>
      <c r="G3" s="16"/>
      <c r="H3" s="13"/>
      <c r="I3" s="13"/>
      <c r="J3" s="13"/>
      <c r="K3" s="13"/>
      <c r="L3" s="15"/>
      <c r="M3" s="13"/>
      <c r="N3" s="13"/>
    </row>
    <row r="4" spans="1:14" ht="16.5" customHeight="1" x14ac:dyDescent="0.25">
      <c r="A4" s="7"/>
      <c r="E4" s="56"/>
      <c r="F4" s="57"/>
      <c r="G4" s="58"/>
      <c r="H4" s="57"/>
      <c r="I4" s="57"/>
      <c r="J4" s="58"/>
      <c r="K4" s="58"/>
      <c r="L4" s="57"/>
      <c r="M4" s="57"/>
      <c r="N4" s="58"/>
    </row>
    <row r="5" spans="1:14" ht="16.5" customHeight="1" x14ac:dyDescent="0.25">
      <c r="A5" s="7"/>
      <c r="E5" s="56"/>
      <c r="F5" s="57"/>
      <c r="G5" s="58"/>
      <c r="H5" s="57"/>
      <c r="I5" s="57"/>
      <c r="J5" s="58"/>
      <c r="K5" s="58"/>
      <c r="L5" s="57"/>
      <c r="M5" s="57"/>
      <c r="N5" s="58"/>
    </row>
    <row r="6" spans="1:14" ht="16.5" customHeight="1" x14ac:dyDescent="0.25">
      <c r="A6" s="7"/>
      <c r="E6" s="10"/>
      <c r="F6" s="14"/>
      <c r="G6" s="16"/>
      <c r="H6" s="15"/>
      <c r="I6" s="15"/>
      <c r="J6" s="15"/>
      <c r="K6" s="15"/>
      <c r="L6" s="15"/>
      <c r="M6" s="15"/>
      <c r="N6" s="141" t="s">
        <v>85</v>
      </c>
    </row>
    <row r="7" spans="1:14" ht="16.5" customHeight="1" x14ac:dyDescent="0.25">
      <c r="A7" s="7"/>
      <c r="E7" s="10"/>
      <c r="F7" s="109" t="s">
        <v>34</v>
      </c>
      <c r="J7" s="82"/>
      <c r="K7" s="82"/>
      <c r="L7" s="82"/>
      <c r="N7" s="58"/>
    </row>
    <row r="8" spans="1:14" ht="16.5" customHeight="1" x14ac:dyDescent="0.25">
      <c r="A8" s="7"/>
      <c r="E8" s="10"/>
      <c r="F8" s="109" t="s">
        <v>33</v>
      </c>
      <c r="G8" s="58"/>
      <c r="H8" s="109" t="s">
        <v>36</v>
      </c>
      <c r="I8" s="58"/>
      <c r="J8" s="181" t="s">
        <v>41</v>
      </c>
      <c r="K8" s="181"/>
      <c r="L8" s="181"/>
      <c r="M8" s="58"/>
      <c r="N8" s="109" t="s">
        <v>24</v>
      </c>
    </row>
    <row r="9" spans="1:14" ht="16.5" customHeight="1" x14ac:dyDescent="0.25">
      <c r="A9" s="7"/>
      <c r="E9" s="10"/>
      <c r="F9" s="92" t="s">
        <v>23</v>
      </c>
      <c r="G9" s="58"/>
      <c r="H9" s="109" t="s">
        <v>35</v>
      </c>
      <c r="I9" s="58"/>
      <c r="J9" s="109" t="s">
        <v>56</v>
      </c>
      <c r="K9" s="110"/>
      <c r="L9" s="111" t="s">
        <v>19</v>
      </c>
      <c r="M9" s="58"/>
      <c r="N9" s="109" t="s">
        <v>50</v>
      </c>
    </row>
    <row r="10" spans="1:14" ht="16.5" customHeight="1" x14ac:dyDescent="0.25">
      <c r="A10" s="7"/>
      <c r="D10" s="130" t="s">
        <v>2</v>
      </c>
      <c r="E10" s="10"/>
      <c r="F10" s="53" t="s">
        <v>60</v>
      </c>
      <c r="G10" s="112"/>
      <c r="H10" s="53" t="s">
        <v>60</v>
      </c>
      <c r="I10" s="58"/>
      <c r="J10" s="53" t="s">
        <v>60</v>
      </c>
      <c r="K10" s="113"/>
      <c r="L10" s="53" t="s">
        <v>60</v>
      </c>
      <c r="M10" s="58"/>
      <c r="N10" s="53" t="s">
        <v>60</v>
      </c>
    </row>
    <row r="11" spans="1:14" ht="16.5" customHeight="1" x14ac:dyDescent="0.25">
      <c r="A11" s="7"/>
      <c r="D11" s="78"/>
      <c r="F11" s="59"/>
      <c r="G11" s="112"/>
      <c r="H11" s="59"/>
      <c r="I11" s="58"/>
      <c r="J11" s="59"/>
      <c r="K11" s="113"/>
      <c r="L11" s="59"/>
      <c r="M11" s="58"/>
      <c r="N11" s="59"/>
    </row>
    <row r="12" spans="1:14" ht="16.5" customHeight="1" x14ac:dyDescent="0.25">
      <c r="A12" s="7" t="s">
        <v>145</v>
      </c>
      <c r="B12" s="114"/>
      <c r="E12" s="10"/>
      <c r="F12" s="115">
        <v>75000</v>
      </c>
      <c r="G12" s="115"/>
      <c r="H12" s="115">
        <v>5964</v>
      </c>
      <c r="I12" s="115"/>
      <c r="J12" s="115">
        <v>6758</v>
      </c>
      <c r="K12" s="115"/>
      <c r="L12" s="115">
        <v>28147</v>
      </c>
      <c r="M12" s="115"/>
      <c r="N12" s="115">
        <f>SUM(F12:L12)</f>
        <v>115869</v>
      </c>
    </row>
    <row r="13" spans="1:14" ht="6" customHeight="1" x14ac:dyDescent="0.25">
      <c r="A13" s="7"/>
      <c r="B13" s="114"/>
      <c r="E13" s="10"/>
      <c r="F13" s="115"/>
      <c r="G13" s="115"/>
      <c r="H13" s="115"/>
      <c r="I13" s="115"/>
      <c r="J13" s="115"/>
      <c r="K13" s="115"/>
      <c r="L13" s="115"/>
      <c r="M13" s="115"/>
      <c r="N13" s="115"/>
    </row>
    <row r="14" spans="1:14" ht="16.5" customHeight="1" x14ac:dyDescent="0.25">
      <c r="A14" s="7" t="s">
        <v>71</v>
      </c>
      <c r="B14" s="114"/>
      <c r="E14" s="10"/>
      <c r="F14" s="115"/>
      <c r="G14" s="11"/>
      <c r="H14" s="115"/>
      <c r="I14" s="11"/>
      <c r="J14" s="115"/>
      <c r="K14" s="11"/>
      <c r="L14" s="115"/>
      <c r="M14" s="11"/>
      <c r="N14" s="115"/>
    </row>
    <row r="15" spans="1:14" ht="16.5" customHeight="1" x14ac:dyDescent="0.25">
      <c r="A15" s="9" t="s">
        <v>84</v>
      </c>
      <c r="B15" s="114"/>
      <c r="E15" s="10"/>
      <c r="F15" s="115">
        <v>0</v>
      </c>
      <c r="G15" s="115"/>
      <c r="H15" s="115">
        <v>0</v>
      </c>
      <c r="I15" s="115"/>
      <c r="J15" s="115">
        <v>0</v>
      </c>
      <c r="K15" s="115"/>
      <c r="L15" s="115">
        <v>-46800</v>
      </c>
      <c r="M15" s="115"/>
      <c r="N15" s="115">
        <f>SUM(L15:M15)</f>
        <v>-46800</v>
      </c>
    </row>
    <row r="16" spans="1:14" ht="16.5" customHeight="1" x14ac:dyDescent="0.25">
      <c r="A16" s="9" t="s">
        <v>22</v>
      </c>
      <c r="B16" s="114"/>
      <c r="E16" s="10"/>
      <c r="F16" s="115">
        <v>0</v>
      </c>
      <c r="G16" s="115"/>
      <c r="H16" s="115">
        <v>0</v>
      </c>
      <c r="I16" s="115"/>
      <c r="J16" s="115">
        <v>0</v>
      </c>
      <c r="K16" s="115"/>
      <c r="L16" s="115">
        <v>34089</v>
      </c>
      <c r="M16" s="115"/>
      <c r="N16" s="115">
        <f>SUM(L16:M16)</f>
        <v>34089</v>
      </c>
    </row>
    <row r="17" spans="1:14" ht="16.5" customHeight="1" x14ac:dyDescent="0.25">
      <c r="A17" s="9" t="s">
        <v>134</v>
      </c>
      <c r="E17" s="10"/>
      <c r="F17" s="137">
        <v>0</v>
      </c>
      <c r="G17" s="115"/>
      <c r="H17" s="137">
        <v>0</v>
      </c>
      <c r="I17" s="115"/>
      <c r="J17" s="137">
        <v>0</v>
      </c>
      <c r="K17" s="57"/>
      <c r="L17" s="138">
        <v>-2230</v>
      </c>
      <c r="M17" s="57"/>
      <c r="N17" s="137">
        <f>SUM(L17:M17)</f>
        <v>-2230</v>
      </c>
    </row>
    <row r="18" spans="1:14" ht="16.5" customHeight="1" x14ac:dyDescent="0.25">
      <c r="E18" s="10"/>
      <c r="F18" s="57"/>
      <c r="G18" s="57"/>
      <c r="H18" s="57"/>
      <c r="I18" s="57"/>
      <c r="J18" s="57"/>
      <c r="K18" s="57"/>
      <c r="L18" s="57"/>
      <c r="M18" s="57"/>
      <c r="N18" s="57"/>
    </row>
    <row r="19" spans="1:14" ht="16.5" customHeight="1" thickBot="1" x14ac:dyDescent="0.3">
      <c r="A19" s="7" t="s">
        <v>178</v>
      </c>
      <c r="E19" s="10"/>
      <c r="F19" s="139">
        <f>SUM(F12:F17)</f>
        <v>75000</v>
      </c>
      <c r="G19" s="57"/>
      <c r="H19" s="139">
        <f>SUM(H12:H17)</f>
        <v>5964</v>
      </c>
      <c r="I19" s="57"/>
      <c r="J19" s="139">
        <f>SUM(J12:J17)</f>
        <v>6758</v>
      </c>
      <c r="K19" s="57"/>
      <c r="L19" s="139">
        <f>SUM(L12:L17)</f>
        <v>13206</v>
      </c>
      <c r="M19" s="57"/>
      <c r="N19" s="139">
        <f>SUM(N12:N17)</f>
        <v>100928</v>
      </c>
    </row>
    <row r="20" spans="1:14" ht="16.5" customHeight="1" thickTop="1" x14ac:dyDescent="0.25">
      <c r="A20" s="7"/>
      <c r="E20" s="10"/>
      <c r="F20" s="57"/>
      <c r="G20" s="57"/>
      <c r="H20" s="57"/>
      <c r="I20" s="57"/>
      <c r="J20" s="57"/>
      <c r="K20" s="57"/>
      <c r="L20" s="57"/>
      <c r="M20" s="57"/>
      <c r="N20" s="57"/>
    </row>
    <row r="21" spans="1:14" ht="16.5" customHeight="1" x14ac:dyDescent="0.25">
      <c r="A21" s="7"/>
      <c r="E21" s="10"/>
      <c r="F21" s="57"/>
      <c r="G21" s="57"/>
      <c r="H21" s="57"/>
      <c r="I21" s="57"/>
      <c r="J21" s="57"/>
      <c r="K21" s="57"/>
      <c r="L21" s="57"/>
      <c r="M21" s="57"/>
      <c r="N21" s="57"/>
    </row>
    <row r="22" spans="1:14" ht="16.5" customHeight="1" x14ac:dyDescent="0.25">
      <c r="A22" s="7" t="s">
        <v>149</v>
      </c>
      <c r="B22" s="114"/>
      <c r="E22" s="10"/>
      <c r="F22" s="170">
        <v>75000</v>
      </c>
      <c r="G22" s="171"/>
      <c r="H22" s="170">
        <v>5964</v>
      </c>
      <c r="I22" s="172"/>
      <c r="J22" s="170">
        <v>8558</v>
      </c>
      <c r="K22" s="171"/>
      <c r="L22" s="170">
        <v>10833</v>
      </c>
      <c r="M22" s="115"/>
      <c r="N22" s="116">
        <f>SUM(F22:L22)</f>
        <v>100355</v>
      </c>
    </row>
    <row r="23" spans="1:14" ht="6" customHeight="1" x14ac:dyDescent="0.25">
      <c r="A23" s="7"/>
      <c r="B23" s="114"/>
      <c r="E23" s="10"/>
      <c r="F23" s="170"/>
      <c r="G23" s="171"/>
      <c r="H23" s="170"/>
      <c r="I23" s="172"/>
      <c r="J23" s="170"/>
      <c r="K23" s="171"/>
      <c r="L23" s="170"/>
      <c r="M23" s="115"/>
      <c r="N23" s="116"/>
    </row>
    <row r="24" spans="1:14" ht="16.5" customHeight="1" x14ac:dyDescent="0.25">
      <c r="A24" s="7" t="s">
        <v>71</v>
      </c>
      <c r="B24" s="114"/>
      <c r="E24" s="10"/>
      <c r="F24" s="170"/>
      <c r="G24" s="171"/>
      <c r="H24" s="170"/>
      <c r="I24" s="171"/>
      <c r="J24" s="170"/>
      <c r="K24" s="171"/>
      <c r="L24" s="170"/>
      <c r="M24" s="11"/>
      <c r="N24" s="116"/>
    </row>
    <row r="25" spans="1:14" ht="16.5" customHeight="1" x14ac:dyDescent="0.25">
      <c r="A25" s="9" t="s">
        <v>162</v>
      </c>
      <c r="D25" s="8">
        <v>19</v>
      </c>
      <c r="E25" s="10"/>
      <c r="F25" s="164">
        <v>45000</v>
      </c>
      <c r="G25" s="168"/>
      <c r="H25" s="164">
        <v>107559</v>
      </c>
      <c r="I25" s="168"/>
      <c r="J25" s="164">
        <v>0</v>
      </c>
      <c r="K25" s="168"/>
      <c r="L25" s="164">
        <v>0</v>
      </c>
      <c r="M25" s="115"/>
      <c r="N25" s="116">
        <f>SUM(F25:L25)</f>
        <v>152559</v>
      </c>
    </row>
    <row r="26" spans="1:14" ht="16.5" customHeight="1" x14ac:dyDescent="0.25">
      <c r="A26" s="9" t="s">
        <v>84</v>
      </c>
      <c r="B26" s="114"/>
      <c r="D26" s="8">
        <v>22</v>
      </c>
      <c r="E26" s="10"/>
      <c r="F26" s="164">
        <v>0</v>
      </c>
      <c r="G26" s="173"/>
      <c r="H26" s="164">
        <v>0</v>
      </c>
      <c r="I26" s="173"/>
      <c r="J26" s="164">
        <v>0</v>
      </c>
      <c r="K26" s="173"/>
      <c r="L26" s="164">
        <v>-10800</v>
      </c>
      <c r="M26" s="115"/>
      <c r="N26" s="116">
        <f>SUM(F26:L26)</f>
        <v>-10800</v>
      </c>
    </row>
    <row r="27" spans="1:14" ht="16.5" customHeight="1" x14ac:dyDescent="0.25">
      <c r="A27" s="9" t="s">
        <v>22</v>
      </c>
      <c r="E27" s="10"/>
      <c r="F27" s="169">
        <v>0</v>
      </c>
      <c r="G27" s="173"/>
      <c r="H27" s="169">
        <v>0</v>
      </c>
      <c r="I27" s="173"/>
      <c r="J27" s="169">
        <v>0</v>
      </c>
      <c r="K27" s="173"/>
      <c r="L27" s="174">
        <v>16799</v>
      </c>
      <c r="M27" s="57"/>
      <c r="N27" s="117">
        <f>SUM(F27:L27)</f>
        <v>16799</v>
      </c>
    </row>
    <row r="28" spans="1:14" ht="16.5" customHeight="1" x14ac:dyDescent="0.25">
      <c r="E28" s="10"/>
      <c r="F28" s="101"/>
      <c r="G28" s="57"/>
      <c r="H28" s="101"/>
      <c r="I28" s="57"/>
      <c r="J28" s="101"/>
      <c r="K28" s="57"/>
      <c r="L28" s="101"/>
      <c r="M28" s="57"/>
      <c r="N28" s="101"/>
    </row>
    <row r="29" spans="1:14" ht="16.5" customHeight="1" thickBot="1" x14ac:dyDescent="0.3">
      <c r="A29" s="7" t="s">
        <v>179</v>
      </c>
      <c r="E29" s="10"/>
      <c r="F29" s="118">
        <f>SUM(F22:F27)</f>
        <v>120000</v>
      </c>
      <c r="G29" s="57"/>
      <c r="H29" s="118">
        <f>SUM(H22:H27)</f>
        <v>113523</v>
      </c>
      <c r="I29" s="57"/>
      <c r="J29" s="118">
        <f>SUM(J22:J27)</f>
        <v>8558</v>
      </c>
      <c r="K29" s="57"/>
      <c r="L29" s="118">
        <f>SUM(L22:L27)</f>
        <v>16832</v>
      </c>
      <c r="M29" s="57"/>
      <c r="N29" s="118">
        <f>SUM(N22:N27)</f>
        <v>258913</v>
      </c>
    </row>
    <row r="30" spans="1:14" ht="16.5" customHeight="1" thickTop="1" x14ac:dyDescent="0.25">
      <c r="A30" s="7"/>
      <c r="E30" s="10"/>
      <c r="F30" s="57"/>
      <c r="G30" s="57"/>
      <c r="H30" s="57"/>
      <c r="I30" s="57"/>
      <c r="J30" s="57"/>
      <c r="K30" s="57"/>
      <c r="L30" s="57"/>
      <c r="M30" s="57"/>
      <c r="N30" s="57"/>
    </row>
    <row r="31" spans="1:14" ht="16.5" customHeight="1" x14ac:dyDescent="0.25">
      <c r="A31" s="7"/>
      <c r="E31" s="10"/>
      <c r="F31" s="57"/>
      <c r="G31" s="57"/>
      <c r="H31" s="57"/>
      <c r="I31" s="57"/>
      <c r="J31" s="57"/>
      <c r="K31" s="57"/>
      <c r="L31" s="57"/>
      <c r="M31" s="57"/>
      <c r="N31" s="57"/>
    </row>
    <row r="32" spans="1:14" ht="16.5" customHeight="1" x14ac:dyDescent="0.25">
      <c r="A32" s="7"/>
      <c r="E32" s="10"/>
      <c r="F32" s="57"/>
      <c r="G32" s="57"/>
      <c r="H32" s="57"/>
      <c r="I32" s="57"/>
      <c r="J32" s="57"/>
      <c r="K32" s="57"/>
      <c r="L32" s="57"/>
      <c r="M32" s="57"/>
      <c r="N32" s="57"/>
    </row>
    <row r="33" spans="1:14" ht="6" customHeight="1" x14ac:dyDescent="0.25"/>
    <row r="34" spans="1:14" ht="21.95" customHeight="1" x14ac:dyDescent="0.25">
      <c r="A34" s="15" t="s">
        <v>86</v>
      </c>
      <c r="B34" s="15"/>
      <c r="C34" s="15"/>
      <c r="D34" s="14"/>
      <c r="E34" s="14"/>
      <c r="F34" s="60"/>
      <c r="G34" s="60"/>
      <c r="H34" s="60"/>
      <c r="I34" s="60"/>
      <c r="J34" s="60"/>
      <c r="K34" s="60"/>
      <c r="L34" s="60"/>
      <c r="M34" s="60"/>
      <c r="N34" s="60"/>
    </row>
  </sheetData>
  <mergeCells count="1">
    <mergeCell ref="J8:L8"/>
  </mergeCells>
  <pageMargins left="1" right="1" top="0.5" bottom="0.6" header="0.49" footer="0.4"/>
  <pageSetup paperSize="9" firstPageNumber="8" fitToHeight="0" orientation="landscape" useFirstPageNumber="1" horizontalDpi="1200" verticalDpi="1200" r:id="rId1"/>
  <headerFooter>
    <oddFooter>&amp;R&amp;"Arial,Regular"&amp;10&amp;P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7427E-0C26-4986-9943-20B0C3BE91C3}">
  <sheetPr>
    <tabColor rgb="FFCCFFCC"/>
  </sheetPr>
  <dimension ref="A1:L110"/>
  <sheetViews>
    <sheetView tabSelected="1" topLeftCell="A82" zoomScale="84" zoomScaleNormal="84" zoomScaleSheetLayoutView="90" zoomScalePageLayoutView="90" workbookViewId="0">
      <selection activeCell="C90" sqref="C90"/>
    </sheetView>
  </sheetViews>
  <sheetFormatPr defaultColWidth="9.140625" defaultRowHeight="16.5" customHeight="1" x14ac:dyDescent="0.25"/>
  <cols>
    <col min="1" max="1" width="1.5703125" style="17" customWidth="1"/>
    <col min="2" max="2" width="1.140625" style="17" customWidth="1"/>
    <col min="3" max="3" width="44.140625" style="17" customWidth="1"/>
    <col min="4" max="4" width="7.28515625" style="40" customWidth="1"/>
    <col min="5" max="5" width="0.5703125" style="17" customWidth="1"/>
    <col min="6" max="6" width="11.5703125" style="42" customWidth="1"/>
    <col min="7" max="7" width="0.5703125" style="17" customWidth="1"/>
    <col min="8" max="8" width="11.28515625" style="42" customWidth="1"/>
    <col min="9" max="9" width="0.5703125" style="40" customWidth="1"/>
    <col min="10" max="10" width="11.28515625" style="42" customWidth="1"/>
    <col min="11" max="11" width="0.5703125" style="17" customWidth="1"/>
    <col min="12" max="12" width="11.28515625" style="42" customWidth="1"/>
    <col min="13" max="16384" width="9.140625" style="18"/>
  </cols>
  <sheetData>
    <row r="1" spans="1:12" ht="16.5" customHeight="1" x14ac:dyDescent="0.25">
      <c r="A1" s="35" t="str">
        <f>'8'!A1</f>
        <v>Terabyte Plus Public Company Limited</v>
      </c>
      <c r="B1" s="35"/>
      <c r="C1" s="35"/>
      <c r="D1" s="36"/>
      <c r="G1" s="61"/>
      <c r="I1" s="62"/>
      <c r="K1" s="61"/>
      <c r="L1" s="1" t="s">
        <v>48</v>
      </c>
    </row>
    <row r="2" spans="1:12" ht="16.5" customHeight="1" x14ac:dyDescent="0.25">
      <c r="A2" s="35" t="s">
        <v>42</v>
      </c>
      <c r="B2" s="35"/>
      <c r="C2" s="35"/>
      <c r="D2" s="36"/>
      <c r="G2" s="61"/>
      <c r="I2" s="62"/>
      <c r="K2" s="61"/>
    </row>
    <row r="3" spans="1:12" ht="16.5" customHeight="1" x14ac:dyDescent="0.25">
      <c r="A3" s="37" t="str">
        <f>+'8'!A3</f>
        <v>For the nine-month period ended 30 September 2024</v>
      </c>
      <c r="B3" s="37"/>
      <c r="C3" s="37"/>
      <c r="D3" s="38"/>
      <c r="E3" s="39"/>
      <c r="F3" s="43"/>
      <c r="G3" s="63"/>
      <c r="H3" s="43"/>
      <c r="I3" s="64"/>
      <c r="J3" s="43"/>
      <c r="K3" s="63"/>
      <c r="L3" s="43"/>
    </row>
    <row r="4" spans="1:12" ht="16.5" customHeight="1" x14ac:dyDescent="0.25">
      <c r="G4" s="61"/>
      <c r="I4" s="62"/>
      <c r="K4" s="61"/>
    </row>
    <row r="5" spans="1:12" ht="16.5" customHeight="1" x14ac:dyDescent="0.25">
      <c r="G5" s="61"/>
      <c r="I5" s="62"/>
      <c r="K5" s="61"/>
    </row>
    <row r="6" spans="1:12" ht="16.5" customHeight="1" x14ac:dyDescent="0.25">
      <c r="F6" s="177" t="s">
        <v>40</v>
      </c>
      <c r="G6" s="177"/>
      <c r="H6" s="177"/>
      <c r="I6" s="44"/>
      <c r="J6" s="177" t="s">
        <v>64</v>
      </c>
      <c r="K6" s="177"/>
      <c r="L6" s="177"/>
    </row>
    <row r="7" spans="1:12" ht="16.5" customHeight="1" x14ac:dyDescent="0.25">
      <c r="A7" s="18"/>
      <c r="E7" s="35"/>
      <c r="F7" s="178" t="s">
        <v>75</v>
      </c>
      <c r="G7" s="178"/>
      <c r="H7" s="178"/>
      <c r="I7" s="46"/>
      <c r="J7" s="178" t="s">
        <v>75</v>
      </c>
      <c r="K7" s="178"/>
      <c r="L7" s="178"/>
    </row>
    <row r="8" spans="1:12" ht="16.5" customHeight="1" x14ac:dyDescent="0.25">
      <c r="E8" s="35"/>
      <c r="F8" s="65">
        <v>2024</v>
      </c>
      <c r="G8" s="70"/>
      <c r="H8" s="65">
        <v>2023</v>
      </c>
      <c r="I8" s="36"/>
      <c r="J8" s="65">
        <v>2024</v>
      </c>
      <c r="K8" s="70"/>
      <c r="L8" s="65">
        <v>2023</v>
      </c>
    </row>
    <row r="9" spans="1:12" ht="16.5" customHeight="1" x14ac:dyDescent="0.25">
      <c r="D9" s="38" t="s">
        <v>2</v>
      </c>
      <c r="E9" s="35"/>
      <c r="F9" s="53" t="s">
        <v>60</v>
      </c>
      <c r="G9" s="65"/>
      <c r="H9" s="53" t="s">
        <v>60</v>
      </c>
      <c r="I9" s="65"/>
      <c r="J9" s="53" t="s">
        <v>60</v>
      </c>
      <c r="K9" s="65"/>
      <c r="L9" s="53" t="s">
        <v>60</v>
      </c>
    </row>
    <row r="10" spans="1:12" ht="16.5" customHeight="1" x14ac:dyDescent="0.25">
      <c r="D10" s="36"/>
      <c r="E10" s="35"/>
      <c r="F10" s="48"/>
      <c r="G10" s="61"/>
      <c r="I10" s="62"/>
      <c r="J10" s="48"/>
      <c r="K10" s="65"/>
      <c r="L10" s="59"/>
    </row>
    <row r="11" spans="1:12" ht="16.5" customHeight="1" x14ac:dyDescent="0.25">
      <c r="A11" s="35" t="s">
        <v>25</v>
      </c>
      <c r="F11" s="48"/>
      <c r="G11" s="61"/>
      <c r="I11" s="62"/>
      <c r="J11" s="48"/>
      <c r="K11" s="61"/>
    </row>
    <row r="12" spans="1:12" ht="16.5" customHeight="1" x14ac:dyDescent="0.25">
      <c r="A12" s="17" t="s">
        <v>26</v>
      </c>
      <c r="F12" s="164">
        <v>23377</v>
      </c>
      <c r="G12" s="66"/>
      <c r="H12" s="42">
        <v>35124</v>
      </c>
      <c r="I12" s="66"/>
      <c r="J12" s="164">
        <v>19579</v>
      </c>
      <c r="K12" s="66"/>
      <c r="L12" s="42">
        <v>39680</v>
      </c>
    </row>
    <row r="13" spans="1:12" ht="16.5" customHeight="1" x14ac:dyDescent="0.25">
      <c r="A13" s="17" t="s">
        <v>43</v>
      </c>
      <c r="F13" s="164"/>
      <c r="G13" s="66"/>
      <c r="I13" s="66"/>
      <c r="J13" s="164"/>
      <c r="K13" s="66"/>
    </row>
    <row r="14" spans="1:12" ht="16.5" customHeight="1" x14ac:dyDescent="0.25">
      <c r="B14" s="17" t="s">
        <v>114</v>
      </c>
      <c r="F14" s="164"/>
      <c r="G14" s="66"/>
      <c r="I14" s="66"/>
      <c r="J14" s="164"/>
      <c r="K14" s="66"/>
    </row>
    <row r="15" spans="1:12" ht="16.5" customHeight="1" x14ac:dyDescent="0.25">
      <c r="A15" s="17" t="s">
        <v>0</v>
      </c>
      <c r="B15" s="52" t="s">
        <v>37</v>
      </c>
      <c r="D15" s="40" t="s">
        <v>150</v>
      </c>
      <c r="F15" s="164">
        <v>4267</v>
      </c>
      <c r="G15" s="66"/>
      <c r="H15" s="42">
        <v>3944</v>
      </c>
      <c r="I15" s="66"/>
      <c r="J15" s="164">
        <v>3315</v>
      </c>
      <c r="K15" s="66"/>
      <c r="L15" s="42">
        <v>2691</v>
      </c>
    </row>
    <row r="16" spans="1:12" ht="16.5" customHeight="1" x14ac:dyDescent="0.25">
      <c r="B16" s="52" t="s">
        <v>184</v>
      </c>
      <c r="C16" s="52"/>
      <c r="D16" s="40" t="s">
        <v>151</v>
      </c>
      <c r="F16" s="164">
        <v>-151</v>
      </c>
      <c r="G16" s="66"/>
      <c r="H16" s="42">
        <v>-407</v>
      </c>
      <c r="I16" s="66"/>
      <c r="J16" s="164">
        <v>16</v>
      </c>
      <c r="K16" s="66"/>
      <c r="L16" s="42">
        <v>47</v>
      </c>
    </row>
    <row r="17" spans="1:12" ht="16.5" customHeight="1" x14ac:dyDescent="0.25">
      <c r="B17" s="52" t="s">
        <v>27</v>
      </c>
      <c r="F17" s="164">
        <v>-1707</v>
      </c>
      <c r="G17" s="66"/>
      <c r="H17" s="42">
        <v>-773</v>
      </c>
      <c r="I17" s="66"/>
      <c r="J17" s="164">
        <v>-1332</v>
      </c>
      <c r="K17" s="66"/>
      <c r="L17" s="42">
        <v>-195</v>
      </c>
    </row>
    <row r="18" spans="1:12" ht="16.5" customHeight="1" x14ac:dyDescent="0.25">
      <c r="B18" s="52" t="s">
        <v>65</v>
      </c>
      <c r="D18" s="98" t="s">
        <v>163</v>
      </c>
      <c r="F18" s="164">
        <v>0</v>
      </c>
      <c r="G18" s="66"/>
      <c r="H18" s="42">
        <v>0</v>
      </c>
      <c r="I18" s="66"/>
      <c r="J18" s="164">
        <v>-5459</v>
      </c>
      <c r="K18" s="66"/>
      <c r="L18" s="42">
        <v>-13509</v>
      </c>
    </row>
    <row r="19" spans="1:12" ht="16.5" customHeight="1" x14ac:dyDescent="0.25">
      <c r="B19" s="52" t="s">
        <v>63</v>
      </c>
      <c r="F19" s="164">
        <v>1276</v>
      </c>
      <c r="G19" s="66"/>
      <c r="H19" s="42">
        <v>1064</v>
      </c>
      <c r="I19" s="66"/>
      <c r="J19" s="164">
        <v>1098</v>
      </c>
      <c r="K19" s="66"/>
      <c r="L19" s="42">
        <v>869</v>
      </c>
    </row>
    <row r="20" spans="1:12" ht="16.5" customHeight="1" x14ac:dyDescent="0.25">
      <c r="B20" s="52" t="s">
        <v>154</v>
      </c>
      <c r="F20" s="164">
        <v>2541</v>
      </c>
      <c r="G20" s="66"/>
      <c r="H20" s="42">
        <v>2369</v>
      </c>
      <c r="I20" s="66"/>
      <c r="J20" s="164">
        <v>2201</v>
      </c>
      <c r="K20" s="66"/>
      <c r="L20" s="42">
        <v>1941</v>
      </c>
    </row>
    <row r="21" spans="1:12" ht="16.5" customHeight="1" x14ac:dyDescent="0.25">
      <c r="B21" s="52" t="s">
        <v>161</v>
      </c>
      <c r="D21" s="50"/>
      <c r="F21" s="164">
        <v>-171</v>
      </c>
      <c r="G21" s="66"/>
      <c r="H21" s="42">
        <v>-109</v>
      </c>
      <c r="I21" s="66"/>
      <c r="J21" s="164">
        <v>-171</v>
      </c>
      <c r="K21" s="66"/>
      <c r="L21" s="42">
        <v>-109</v>
      </c>
    </row>
    <row r="22" spans="1:12" ht="16.5" customHeight="1" x14ac:dyDescent="0.25">
      <c r="B22" s="52" t="s">
        <v>124</v>
      </c>
      <c r="F22" s="164">
        <v>-1</v>
      </c>
      <c r="G22" s="66"/>
      <c r="H22" s="42">
        <v>-5</v>
      </c>
      <c r="I22" s="66"/>
      <c r="J22" s="164">
        <v>-1</v>
      </c>
      <c r="K22" s="40"/>
      <c r="L22" s="42">
        <v>-17</v>
      </c>
    </row>
    <row r="23" spans="1:12" ht="16.5" customHeight="1" x14ac:dyDescent="0.25">
      <c r="B23" s="52" t="s">
        <v>139</v>
      </c>
      <c r="D23" s="40">
        <v>11</v>
      </c>
      <c r="F23" s="164">
        <v>71</v>
      </c>
      <c r="G23" s="66"/>
      <c r="H23" s="42">
        <v>15</v>
      </c>
      <c r="I23" s="66"/>
      <c r="J23" s="164">
        <v>32</v>
      </c>
      <c r="K23" s="40"/>
      <c r="L23" s="42">
        <v>3</v>
      </c>
    </row>
    <row r="24" spans="1:12" ht="16.5" customHeight="1" x14ac:dyDescent="0.25">
      <c r="B24" s="52" t="s">
        <v>146</v>
      </c>
      <c r="C24" s="18"/>
      <c r="F24" s="169">
        <v>0</v>
      </c>
      <c r="G24" s="66"/>
      <c r="H24" s="43">
        <v>2</v>
      </c>
      <c r="I24" s="66"/>
      <c r="J24" s="169">
        <v>0</v>
      </c>
      <c r="K24" s="40"/>
      <c r="L24" s="43">
        <v>0</v>
      </c>
    </row>
    <row r="25" spans="1:12" ht="16.5" customHeight="1" x14ac:dyDescent="0.25">
      <c r="B25" s="52"/>
      <c r="F25" s="48"/>
      <c r="G25" s="66"/>
      <c r="I25" s="66"/>
      <c r="J25" s="48"/>
      <c r="K25" s="66"/>
    </row>
    <row r="26" spans="1:12" ht="16.5" customHeight="1" x14ac:dyDescent="0.25">
      <c r="A26" s="18"/>
      <c r="B26" s="17" t="s">
        <v>79</v>
      </c>
      <c r="F26" s="48"/>
      <c r="J26" s="48"/>
    </row>
    <row r="27" spans="1:12" ht="16.5" customHeight="1" x14ac:dyDescent="0.25">
      <c r="C27" s="17" t="s">
        <v>80</v>
      </c>
      <c r="F27" s="48">
        <f>SUM(F12:F26)</f>
        <v>29502</v>
      </c>
      <c r="G27" s="18"/>
      <c r="H27" s="42">
        <f>SUM(H12:H26)</f>
        <v>41224</v>
      </c>
      <c r="I27" s="61"/>
      <c r="J27" s="48">
        <f>SUM(J12:J24)</f>
        <v>19278</v>
      </c>
      <c r="K27" s="42"/>
      <c r="L27" s="42">
        <f>SUM(L12:L23)</f>
        <v>31401</v>
      </c>
    </row>
    <row r="28" spans="1:12" ht="16.5" customHeight="1" x14ac:dyDescent="0.25">
      <c r="B28" s="17" t="s">
        <v>38</v>
      </c>
      <c r="D28" s="36"/>
      <c r="E28" s="35"/>
      <c r="F28" s="48"/>
      <c r="G28" s="61"/>
      <c r="I28" s="19"/>
      <c r="J28" s="54"/>
      <c r="K28" s="67"/>
      <c r="L28" s="140"/>
    </row>
    <row r="29" spans="1:12" ht="16.5" customHeight="1" x14ac:dyDescent="0.25">
      <c r="B29" s="18"/>
      <c r="C29" s="52" t="s">
        <v>155</v>
      </c>
      <c r="D29" s="36"/>
      <c r="E29" s="35"/>
      <c r="F29" s="164">
        <v>-9433</v>
      </c>
      <c r="G29" s="19"/>
      <c r="H29" s="145">
        <v>-51752</v>
      </c>
      <c r="I29" s="19"/>
      <c r="J29" s="164">
        <v>-9287</v>
      </c>
      <c r="K29" s="19"/>
      <c r="L29" s="145">
        <v>-52623</v>
      </c>
    </row>
    <row r="30" spans="1:12" ht="16.5" customHeight="1" x14ac:dyDescent="0.25">
      <c r="C30" s="17" t="s">
        <v>152</v>
      </c>
      <c r="D30" s="36"/>
      <c r="E30" s="35"/>
      <c r="F30" s="164">
        <v>1970</v>
      </c>
      <c r="G30" s="19"/>
      <c r="H30" s="145">
        <v>0</v>
      </c>
      <c r="I30" s="19"/>
      <c r="J30" s="164">
        <v>1240</v>
      </c>
      <c r="K30" s="19"/>
      <c r="L30" s="145">
        <v>0</v>
      </c>
    </row>
    <row r="31" spans="1:12" ht="16.5" customHeight="1" x14ac:dyDescent="0.25">
      <c r="B31" s="18"/>
      <c r="C31" s="52" t="s">
        <v>115</v>
      </c>
      <c r="D31" s="36"/>
      <c r="E31" s="35"/>
      <c r="F31" s="164">
        <v>1058</v>
      </c>
      <c r="G31" s="19"/>
      <c r="H31" s="145">
        <v>2789</v>
      </c>
      <c r="I31" s="19"/>
      <c r="J31" s="164">
        <v>-1768</v>
      </c>
      <c r="K31" s="19"/>
      <c r="L31" s="145">
        <v>252</v>
      </c>
    </row>
    <row r="32" spans="1:12" ht="16.5" customHeight="1" x14ac:dyDescent="0.25">
      <c r="B32" s="18"/>
      <c r="C32" s="52" t="s">
        <v>28</v>
      </c>
      <c r="D32" s="36"/>
      <c r="E32" s="35"/>
      <c r="F32" s="164">
        <v>3254</v>
      </c>
      <c r="G32" s="19"/>
      <c r="H32" s="145">
        <v>-8606</v>
      </c>
      <c r="I32" s="19"/>
      <c r="J32" s="164">
        <v>1368</v>
      </c>
      <c r="K32" s="19"/>
      <c r="L32" s="145">
        <v>-2039</v>
      </c>
    </row>
    <row r="33" spans="1:12" ht="16.5" customHeight="1" x14ac:dyDescent="0.25">
      <c r="B33" s="18"/>
      <c r="C33" s="52" t="s">
        <v>97</v>
      </c>
      <c r="D33" s="36"/>
      <c r="E33" s="35"/>
      <c r="F33" s="164">
        <v>-16082</v>
      </c>
      <c r="G33" s="19"/>
      <c r="H33" s="145">
        <v>-13541</v>
      </c>
      <c r="I33" s="19"/>
      <c r="J33" s="164">
        <v>-12761</v>
      </c>
      <c r="K33" s="19"/>
      <c r="L33" s="145">
        <v>-11147</v>
      </c>
    </row>
    <row r="34" spans="1:12" ht="16.5" customHeight="1" x14ac:dyDescent="0.25">
      <c r="B34" s="18"/>
      <c r="C34" s="52" t="s">
        <v>98</v>
      </c>
      <c r="D34" s="36"/>
      <c r="E34" s="35"/>
      <c r="F34" s="164">
        <v>-165</v>
      </c>
      <c r="G34" s="19"/>
      <c r="H34" s="145">
        <v>-894</v>
      </c>
      <c r="I34" s="19"/>
      <c r="J34" s="164">
        <v>-338</v>
      </c>
      <c r="K34" s="19"/>
      <c r="L34" s="145">
        <v>-1281</v>
      </c>
    </row>
    <row r="35" spans="1:12" ht="16.5" customHeight="1" x14ac:dyDescent="0.25">
      <c r="B35" s="18"/>
      <c r="C35" s="52" t="s">
        <v>59</v>
      </c>
      <c r="D35" s="36"/>
      <c r="E35" s="35"/>
      <c r="F35" s="164">
        <v>-819</v>
      </c>
      <c r="G35" s="19"/>
      <c r="H35" s="145">
        <v>3735</v>
      </c>
      <c r="I35" s="19"/>
      <c r="J35" s="164">
        <v>-1545</v>
      </c>
      <c r="K35" s="19"/>
      <c r="L35" s="145">
        <v>3697</v>
      </c>
    </row>
    <row r="36" spans="1:12" ht="16.5" customHeight="1" x14ac:dyDescent="0.25">
      <c r="B36" s="18"/>
      <c r="C36" s="52" t="s">
        <v>157</v>
      </c>
      <c r="D36" s="36"/>
      <c r="E36" s="35"/>
      <c r="F36" s="164">
        <v>-6142</v>
      </c>
      <c r="G36" s="19"/>
      <c r="H36" s="145">
        <v>32806</v>
      </c>
      <c r="I36" s="19"/>
      <c r="J36" s="164">
        <v>-1916</v>
      </c>
      <c r="K36" s="19"/>
      <c r="L36" s="145">
        <v>34387</v>
      </c>
    </row>
    <row r="37" spans="1:12" ht="16.5" customHeight="1" x14ac:dyDescent="0.25">
      <c r="B37" s="18"/>
      <c r="C37" s="52" t="s">
        <v>99</v>
      </c>
      <c r="D37" s="36"/>
      <c r="E37" s="35"/>
      <c r="F37" s="165">
        <v>16223</v>
      </c>
      <c r="G37" s="19"/>
      <c r="H37" s="146">
        <v>53313</v>
      </c>
      <c r="I37" s="19"/>
      <c r="J37" s="165">
        <v>10626</v>
      </c>
      <c r="K37" s="19"/>
      <c r="L37" s="146">
        <v>43929</v>
      </c>
    </row>
    <row r="38" spans="1:12" ht="16.5" customHeight="1" x14ac:dyDescent="0.25">
      <c r="B38" s="18"/>
      <c r="C38" s="52"/>
      <c r="D38" s="36"/>
      <c r="E38" s="35"/>
      <c r="F38" s="54"/>
      <c r="G38" s="19"/>
      <c r="H38" s="140"/>
      <c r="J38" s="48"/>
    </row>
    <row r="39" spans="1:12" ht="16.5" customHeight="1" x14ac:dyDescent="0.25">
      <c r="A39" s="18"/>
      <c r="B39" s="17" t="s">
        <v>185</v>
      </c>
      <c r="C39" s="18"/>
      <c r="D39" s="36"/>
      <c r="E39" s="35"/>
      <c r="F39" s="164">
        <f>SUM(F27:F37)</f>
        <v>19366</v>
      </c>
      <c r="G39" s="145"/>
      <c r="H39" s="145">
        <f>SUM(H27:H38)</f>
        <v>59074</v>
      </c>
      <c r="I39" s="19"/>
      <c r="J39" s="164">
        <f>SUM(J27:J37)</f>
        <v>4897</v>
      </c>
      <c r="K39" s="67"/>
      <c r="L39" s="145">
        <f>SUM(L27:L38)</f>
        <v>46576</v>
      </c>
    </row>
    <row r="40" spans="1:12" ht="16.5" customHeight="1" x14ac:dyDescent="0.25">
      <c r="A40" s="18"/>
      <c r="C40" s="52" t="s">
        <v>29</v>
      </c>
      <c r="D40" s="36"/>
      <c r="E40" s="35"/>
      <c r="F40" s="164">
        <v>-8724</v>
      </c>
      <c r="G40" s="145"/>
      <c r="H40" s="145">
        <v>-7986</v>
      </c>
      <c r="I40" s="19"/>
      <c r="J40" s="164">
        <v>-6220</v>
      </c>
      <c r="K40" s="67"/>
      <c r="L40" s="145">
        <v>-5968</v>
      </c>
    </row>
    <row r="41" spans="1:12" ht="16.5" customHeight="1" x14ac:dyDescent="0.25">
      <c r="A41" s="18"/>
      <c r="C41" s="52" t="s">
        <v>100</v>
      </c>
      <c r="D41" s="36"/>
      <c r="E41" s="35"/>
      <c r="F41" s="165">
        <v>356</v>
      </c>
      <c r="G41" s="19"/>
      <c r="H41" s="146">
        <v>3915</v>
      </c>
      <c r="I41" s="19"/>
      <c r="J41" s="165">
        <v>0</v>
      </c>
      <c r="K41" s="19"/>
      <c r="L41" s="146">
        <v>3915</v>
      </c>
    </row>
    <row r="42" spans="1:12" ht="16.5" customHeight="1" x14ac:dyDescent="0.25">
      <c r="A42" s="18"/>
      <c r="D42" s="36"/>
      <c r="E42" s="35"/>
      <c r="F42" s="54"/>
      <c r="G42" s="19"/>
      <c r="H42" s="140"/>
      <c r="I42" s="67"/>
      <c r="J42" s="54"/>
      <c r="K42" s="19"/>
      <c r="L42" s="140"/>
    </row>
    <row r="43" spans="1:12" ht="16.5" customHeight="1" x14ac:dyDescent="0.25">
      <c r="A43" s="35" t="s">
        <v>165</v>
      </c>
      <c r="B43" s="35"/>
      <c r="C43" s="18"/>
      <c r="D43" s="36"/>
      <c r="E43" s="145"/>
      <c r="F43" s="142">
        <f>SUM(F39:F41)</f>
        <v>10998</v>
      </c>
      <c r="G43" s="145"/>
      <c r="H43" s="146">
        <f>SUM(H39:H41)</f>
        <v>55003</v>
      </c>
      <c r="I43" s="67"/>
      <c r="J43" s="142">
        <f>SUM(J39:J41)</f>
        <v>-1323</v>
      </c>
      <c r="K43" s="19"/>
      <c r="L43" s="146">
        <f>SUM(L39:L41)</f>
        <v>44523</v>
      </c>
    </row>
    <row r="44" spans="1:12" ht="16.5" customHeight="1" x14ac:dyDescent="0.25">
      <c r="A44" s="35"/>
      <c r="B44" s="35"/>
      <c r="C44" s="35"/>
      <c r="D44" s="36"/>
      <c r="E44" s="145"/>
      <c r="F44" s="145"/>
      <c r="G44" s="145"/>
      <c r="H44" s="145"/>
      <c r="I44" s="67"/>
      <c r="J44" s="145"/>
      <c r="K44" s="19"/>
      <c r="L44" s="145"/>
    </row>
    <row r="45" spans="1:12" ht="16.5" customHeight="1" x14ac:dyDescent="0.25">
      <c r="A45" s="35"/>
      <c r="B45" s="35"/>
      <c r="C45" s="35"/>
      <c r="D45" s="36"/>
      <c r="E45" s="145"/>
      <c r="F45" s="145"/>
      <c r="G45" s="145"/>
      <c r="H45" s="145"/>
      <c r="I45" s="67"/>
      <c r="J45" s="145"/>
      <c r="K45" s="19"/>
      <c r="L45" s="145"/>
    </row>
    <row r="46" spans="1:12" ht="16.5" customHeight="1" x14ac:dyDescent="0.25">
      <c r="A46" s="35"/>
      <c r="B46" s="35"/>
      <c r="C46" s="35"/>
      <c r="D46" s="36"/>
      <c r="E46" s="145"/>
      <c r="F46" s="145"/>
      <c r="G46" s="145"/>
      <c r="H46" s="145"/>
      <c r="I46" s="67"/>
      <c r="J46" s="145"/>
      <c r="K46" s="19"/>
      <c r="L46" s="145"/>
    </row>
    <row r="47" spans="1:12" ht="16.5" customHeight="1" x14ac:dyDescent="0.25">
      <c r="A47" s="35"/>
      <c r="B47" s="35"/>
      <c r="C47" s="35"/>
      <c r="D47" s="36"/>
      <c r="E47" s="145"/>
      <c r="F47" s="145"/>
      <c r="G47" s="145"/>
      <c r="H47" s="145"/>
      <c r="I47" s="67"/>
      <c r="J47" s="145"/>
      <c r="K47" s="19"/>
      <c r="L47" s="145"/>
    </row>
    <row r="48" spans="1:12" ht="16.5" customHeight="1" x14ac:dyDescent="0.25">
      <c r="A48" s="35"/>
      <c r="B48" s="35"/>
      <c r="C48" s="35"/>
      <c r="D48" s="36"/>
      <c r="E48" s="145"/>
      <c r="F48" s="145"/>
      <c r="G48" s="145"/>
      <c r="H48" s="145"/>
      <c r="I48" s="67"/>
      <c r="J48" s="145"/>
      <c r="K48" s="19"/>
      <c r="L48" s="145"/>
    </row>
    <row r="49" spans="1:12" ht="16.5" customHeight="1" x14ac:dyDescent="0.25">
      <c r="A49" s="35"/>
      <c r="B49" s="35"/>
      <c r="C49" s="35"/>
      <c r="D49" s="36"/>
      <c r="E49" s="145"/>
      <c r="F49" s="145"/>
      <c r="G49" s="145"/>
      <c r="H49" s="145"/>
      <c r="I49" s="67"/>
      <c r="J49" s="145"/>
      <c r="K49" s="19"/>
      <c r="L49" s="145"/>
    </row>
    <row r="50" spans="1:12" ht="16.5" customHeight="1" x14ac:dyDescent="0.25">
      <c r="A50" s="35"/>
      <c r="B50" s="35"/>
      <c r="C50" s="35"/>
      <c r="D50" s="36"/>
      <c r="E50" s="145"/>
      <c r="F50" s="145"/>
      <c r="G50" s="145"/>
      <c r="H50" s="145"/>
      <c r="I50" s="67"/>
      <c r="J50" s="145"/>
      <c r="K50" s="19"/>
      <c r="L50" s="145"/>
    </row>
    <row r="51" spans="1:12" ht="16.5" customHeight="1" x14ac:dyDescent="0.25">
      <c r="A51" s="35"/>
      <c r="B51" s="35"/>
      <c r="C51" s="35"/>
      <c r="D51" s="36"/>
      <c r="E51" s="145"/>
      <c r="F51" s="145"/>
      <c r="G51" s="145"/>
      <c r="H51" s="145"/>
      <c r="I51" s="67"/>
      <c r="J51" s="145"/>
      <c r="K51" s="19"/>
      <c r="L51" s="145"/>
    </row>
    <row r="52" spans="1:12" ht="16.5" customHeight="1" x14ac:dyDescent="0.25">
      <c r="A52" s="35"/>
      <c r="B52" s="35"/>
      <c r="C52" s="35"/>
      <c r="D52" s="36"/>
      <c r="E52" s="145"/>
      <c r="F52" s="145"/>
      <c r="G52" s="145"/>
      <c r="H52" s="145"/>
      <c r="I52" s="67"/>
      <c r="J52" s="145"/>
      <c r="K52" s="19"/>
      <c r="L52" s="145"/>
    </row>
    <row r="53" spans="1:12" ht="16.5" customHeight="1" x14ac:dyDescent="0.25">
      <c r="A53" s="35"/>
      <c r="B53" s="35"/>
      <c r="C53" s="35"/>
      <c r="D53" s="36"/>
      <c r="E53" s="145"/>
      <c r="F53" s="145"/>
      <c r="G53" s="145"/>
      <c r="H53" s="145"/>
      <c r="I53" s="67"/>
      <c r="J53" s="145"/>
      <c r="K53" s="19"/>
      <c r="L53" s="145"/>
    </row>
    <row r="54" spans="1:12" ht="6" customHeight="1" x14ac:dyDescent="0.25">
      <c r="A54" s="35"/>
      <c r="B54" s="35"/>
      <c r="C54" s="35"/>
      <c r="D54" s="36"/>
      <c r="E54" s="145"/>
      <c r="F54" s="145"/>
      <c r="G54" s="145"/>
      <c r="H54" s="145"/>
      <c r="I54" s="67"/>
      <c r="J54" s="145"/>
      <c r="K54" s="19"/>
      <c r="L54" s="145"/>
    </row>
    <row r="55" spans="1:12" ht="21.95" customHeight="1" x14ac:dyDescent="0.25">
      <c r="A55" s="182" t="s">
        <v>86</v>
      </c>
      <c r="B55" s="182"/>
      <c r="C55" s="182"/>
      <c r="D55" s="182"/>
      <c r="E55" s="182"/>
      <c r="F55" s="182"/>
      <c r="G55" s="182"/>
      <c r="H55" s="182"/>
      <c r="I55" s="182"/>
      <c r="J55" s="182"/>
      <c r="K55" s="182"/>
      <c r="L55" s="182"/>
    </row>
    <row r="56" spans="1:12" ht="16.5" customHeight="1" x14ac:dyDescent="0.25">
      <c r="A56" s="35" t="str">
        <f>+A1</f>
        <v>Terabyte Plus Public Company Limited</v>
      </c>
      <c r="B56" s="35"/>
      <c r="C56" s="35"/>
      <c r="D56" s="36"/>
      <c r="G56" s="61"/>
      <c r="I56" s="62"/>
      <c r="K56" s="61"/>
      <c r="L56" s="1" t="s">
        <v>48</v>
      </c>
    </row>
    <row r="57" spans="1:12" ht="16.5" customHeight="1" x14ac:dyDescent="0.25">
      <c r="A57" s="35" t="str">
        <f>A2</f>
        <v xml:space="preserve">Statement of Cash Flows </v>
      </c>
      <c r="B57" s="35"/>
      <c r="C57" s="35"/>
      <c r="D57" s="36"/>
      <c r="G57" s="61"/>
      <c r="I57" s="62"/>
      <c r="K57" s="61"/>
    </row>
    <row r="58" spans="1:12" ht="16.5" customHeight="1" x14ac:dyDescent="0.25">
      <c r="A58" s="37" t="str">
        <f>+A3</f>
        <v>For the nine-month period ended 30 September 2024</v>
      </c>
      <c r="B58" s="37"/>
      <c r="C58" s="37"/>
      <c r="D58" s="38"/>
      <c r="E58" s="39"/>
      <c r="F58" s="43"/>
      <c r="G58" s="63"/>
      <c r="H58" s="43"/>
      <c r="I58" s="64"/>
      <c r="J58" s="43"/>
      <c r="K58" s="63"/>
      <c r="L58" s="43"/>
    </row>
    <row r="59" spans="1:12" ht="16.5" customHeight="1" x14ac:dyDescent="0.25">
      <c r="A59" s="35"/>
      <c r="B59" s="35"/>
      <c r="C59" s="35"/>
      <c r="D59" s="36"/>
      <c r="G59" s="61"/>
      <c r="I59" s="62"/>
      <c r="K59" s="61"/>
    </row>
    <row r="60" spans="1:12" ht="16.5" customHeight="1" x14ac:dyDescent="0.25">
      <c r="A60" s="35"/>
      <c r="B60" s="35"/>
      <c r="C60" s="35"/>
      <c r="D60" s="36"/>
      <c r="G60" s="61"/>
      <c r="I60" s="62"/>
      <c r="K60" s="61"/>
    </row>
    <row r="61" spans="1:12" ht="16.5" customHeight="1" x14ac:dyDescent="0.25">
      <c r="F61" s="177" t="s">
        <v>40</v>
      </c>
      <c r="G61" s="177"/>
      <c r="H61" s="177"/>
      <c r="I61" s="44"/>
      <c r="J61" s="177" t="s">
        <v>64</v>
      </c>
      <c r="K61" s="177"/>
      <c r="L61" s="177"/>
    </row>
    <row r="62" spans="1:12" ht="16.5" customHeight="1" x14ac:dyDescent="0.25">
      <c r="A62" s="18"/>
      <c r="E62" s="35"/>
      <c r="F62" s="178" t="s">
        <v>75</v>
      </c>
      <c r="G62" s="178"/>
      <c r="H62" s="178"/>
      <c r="I62" s="46"/>
      <c r="J62" s="178" t="s">
        <v>75</v>
      </c>
      <c r="K62" s="178"/>
      <c r="L62" s="178"/>
    </row>
    <row r="63" spans="1:12" ht="16.5" customHeight="1" x14ac:dyDescent="0.25">
      <c r="E63" s="35"/>
      <c r="F63" s="65">
        <v>2024</v>
      </c>
      <c r="G63" s="70"/>
      <c r="H63" s="65">
        <v>2023</v>
      </c>
      <c r="I63" s="36"/>
      <c r="J63" s="65">
        <v>2024</v>
      </c>
      <c r="K63" s="70"/>
      <c r="L63" s="65">
        <v>2023</v>
      </c>
    </row>
    <row r="64" spans="1:12" ht="16.5" customHeight="1" x14ac:dyDescent="0.25">
      <c r="D64" s="38" t="s">
        <v>2</v>
      </c>
      <c r="E64" s="35"/>
      <c r="F64" s="53" t="s">
        <v>60</v>
      </c>
      <c r="G64" s="65"/>
      <c r="H64" s="53" t="s">
        <v>60</v>
      </c>
      <c r="I64" s="65"/>
      <c r="J64" s="53" t="s">
        <v>60</v>
      </c>
      <c r="K64" s="65"/>
      <c r="L64" s="53" t="s">
        <v>60</v>
      </c>
    </row>
    <row r="65" spans="1:12" ht="16.5" customHeight="1" x14ac:dyDescent="0.25">
      <c r="D65" s="36"/>
      <c r="E65" s="35"/>
      <c r="F65" s="54"/>
      <c r="G65" s="19"/>
      <c r="H65" s="140"/>
      <c r="I65" s="67"/>
      <c r="J65" s="54"/>
      <c r="K65" s="65"/>
      <c r="L65" s="59"/>
    </row>
    <row r="66" spans="1:12" ht="16.5" customHeight="1" x14ac:dyDescent="0.25">
      <c r="A66" s="35" t="s">
        <v>30</v>
      </c>
      <c r="E66" s="35"/>
      <c r="F66" s="54"/>
      <c r="G66" s="19"/>
      <c r="H66" s="140"/>
      <c r="I66" s="67"/>
      <c r="J66" s="54"/>
      <c r="K66" s="19"/>
      <c r="L66" s="140"/>
    </row>
    <row r="67" spans="1:12" ht="16.5" customHeight="1" x14ac:dyDescent="0.25">
      <c r="A67" s="17" t="s">
        <v>74</v>
      </c>
      <c r="F67" s="48">
        <v>-589</v>
      </c>
      <c r="H67" s="42">
        <v>0</v>
      </c>
      <c r="J67" s="48">
        <v>-589</v>
      </c>
      <c r="L67" s="42">
        <v>0</v>
      </c>
    </row>
    <row r="68" spans="1:12" ht="16.5" customHeight="1" x14ac:dyDescent="0.25">
      <c r="A68" s="17" t="s">
        <v>125</v>
      </c>
      <c r="D68" s="36"/>
      <c r="E68" s="35"/>
      <c r="F68" s="164">
        <v>1</v>
      </c>
      <c r="G68" s="19"/>
      <c r="H68" s="145">
        <v>23</v>
      </c>
      <c r="I68" s="19"/>
      <c r="J68" s="164">
        <v>1</v>
      </c>
      <c r="K68" s="19"/>
      <c r="L68" s="145">
        <v>41</v>
      </c>
    </row>
    <row r="69" spans="1:12" ht="16.5" customHeight="1" x14ac:dyDescent="0.25">
      <c r="A69" s="17" t="s">
        <v>126</v>
      </c>
      <c r="B69" s="18"/>
      <c r="D69" s="36"/>
      <c r="E69" s="35"/>
      <c r="F69" s="164">
        <v>-36777</v>
      </c>
      <c r="G69" s="19"/>
      <c r="H69" s="145">
        <v>-3867</v>
      </c>
      <c r="I69" s="19"/>
      <c r="J69" s="164">
        <v>-36352</v>
      </c>
      <c r="K69" s="19"/>
      <c r="L69" s="145">
        <v>-2821</v>
      </c>
    </row>
    <row r="70" spans="1:12" ht="16.5" customHeight="1" x14ac:dyDescent="0.25">
      <c r="A70" s="17" t="s">
        <v>87</v>
      </c>
      <c r="E70" s="35"/>
      <c r="F70" s="164">
        <v>-2174</v>
      </c>
      <c r="G70" s="19"/>
      <c r="H70" s="145">
        <v>-873</v>
      </c>
      <c r="I70" s="19"/>
      <c r="J70" s="164">
        <v>0</v>
      </c>
      <c r="K70" s="18"/>
      <c r="L70" s="145">
        <v>-410</v>
      </c>
    </row>
    <row r="71" spans="1:12" ht="16.5" customHeight="1" x14ac:dyDescent="0.25">
      <c r="A71" s="17" t="s">
        <v>66</v>
      </c>
      <c r="E71" s="35"/>
      <c r="F71" s="164">
        <v>0</v>
      </c>
      <c r="G71" s="19"/>
      <c r="H71" s="145">
        <v>0</v>
      </c>
      <c r="I71" s="19"/>
      <c r="J71" s="164">
        <v>5459</v>
      </c>
      <c r="K71" s="18"/>
      <c r="L71" s="145">
        <v>13509</v>
      </c>
    </row>
    <row r="72" spans="1:12" ht="16.5" customHeight="1" x14ac:dyDescent="0.25">
      <c r="A72" s="17" t="s">
        <v>147</v>
      </c>
      <c r="D72" s="131"/>
      <c r="E72" s="35"/>
      <c r="F72" s="165">
        <v>1114</v>
      </c>
      <c r="G72" s="19"/>
      <c r="H72" s="146">
        <v>156</v>
      </c>
      <c r="I72" s="19"/>
      <c r="J72" s="165">
        <v>1044</v>
      </c>
      <c r="K72" s="19"/>
      <c r="L72" s="146">
        <v>96</v>
      </c>
    </row>
    <row r="73" spans="1:12" ht="16.5" customHeight="1" x14ac:dyDescent="0.25">
      <c r="D73" s="36"/>
      <c r="E73" s="35"/>
      <c r="F73" s="143"/>
      <c r="G73" s="19"/>
      <c r="H73" s="145"/>
      <c r="I73" s="19"/>
      <c r="J73" s="143"/>
      <c r="K73" s="19"/>
      <c r="L73" s="145"/>
    </row>
    <row r="74" spans="1:12" ht="16.5" customHeight="1" x14ac:dyDescent="0.25">
      <c r="A74" s="35" t="s">
        <v>167</v>
      </c>
      <c r="B74" s="35"/>
      <c r="C74" s="18"/>
      <c r="D74" s="36"/>
      <c r="E74" s="35"/>
      <c r="F74" s="142">
        <f>SUM(F67:F72)</f>
        <v>-38425</v>
      </c>
      <c r="G74" s="145"/>
      <c r="H74" s="146">
        <f>SUM(H67:H72)</f>
        <v>-4561</v>
      </c>
      <c r="I74" s="67"/>
      <c r="J74" s="142">
        <f>SUM(J67:J72)</f>
        <v>-30437</v>
      </c>
      <c r="K74" s="19"/>
      <c r="L74" s="146">
        <f>SUM(L67:L72)</f>
        <v>10415</v>
      </c>
    </row>
    <row r="75" spans="1:12" ht="16.5" customHeight="1" x14ac:dyDescent="0.25">
      <c r="A75" s="35"/>
      <c r="B75" s="35"/>
      <c r="C75" s="18"/>
      <c r="D75" s="36"/>
      <c r="E75" s="35"/>
      <c r="F75" s="143"/>
      <c r="G75" s="19"/>
      <c r="H75" s="145"/>
      <c r="I75" s="67"/>
      <c r="J75" s="143"/>
      <c r="K75" s="19"/>
      <c r="L75" s="145"/>
    </row>
    <row r="76" spans="1:12" ht="16.5" customHeight="1" x14ac:dyDescent="0.25">
      <c r="A76" s="35" t="s">
        <v>31</v>
      </c>
      <c r="B76" s="35"/>
      <c r="C76" s="18"/>
      <c r="D76" s="36"/>
      <c r="E76" s="35"/>
      <c r="F76" s="143"/>
      <c r="G76" s="19"/>
      <c r="H76" s="145"/>
      <c r="I76" s="67"/>
      <c r="J76" s="143"/>
      <c r="K76" s="19"/>
      <c r="L76" s="145"/>
    </row>
    <row r="77" spans="1:12" ht="16.5" customHeight="1" x14ac:dyDescent="0.25">
      <c r="A77" s="52" t="s">
        <v>90</v>
      </c>
      <c r="B77" s="35"/>
      <c r="C77" s="18"/>
      <c r="E77" s="35"/>
      <c r="F77" s="164">
        <v>-4627</v>
      </c>
      <c r="G77" s="19"/>
      <c r="H77" s="145">
        <v>-1966</v>
      </c>
      <c r="I77" s="67"/>
      <c r="J77" s="164">
        <v>-4240</v>
      </c>
      <c r="K77" s="19"/>
      <c r="L77" s="145">
        <v>-1581</v>
      </c>
    </row>
    <row r="78" spans="1:12" ht="16.5" customHeight="1" x14ac:dyDescent="0.25">
      <c r="A78" s="52" t="s">
        <v>121</v>
      </c>
      <c r="B78" s="35"/>
      <c r="C78" s="18"/>
      <c r="E78" s="35"/>
      <c r="F78" s="164">
        <v>-813</v>
      </c>
      <c r="G78" s="19"/>
      <c r="H78" s="145">
        <v>-626</v>
      </c>
      <c r="I78" s="67"/>
      <c r="J78" s="164">
        <v>-677</v>
      </c>
      <c r="K78" s="19"/>
      <c r="L78" s="145">
        <v>-506</v>
      </c>
    </row>
    <row r="79" spans="1:12" ht="16.5" customHeight="1" x14ac:dyDescent="0.25">
      <c r="A79" s="52" t="s">
        <v>84</v>
      </c>
      <c r="B79" s="35"/>
      <c r="C79" s="18"/>
      <c r="D79" s="40">
        <v>22</v>
      </c>
      <c r="E79" s="35"/>
      <c r="F79" s="164">
        <v>-10800</v>
      </c>
      <c r="G79" s="19"/>
      <c r="H79" s="145">
        <v>-46800</v>
      </c>
      <c r="I79" s="19"/>
      <c r="J79" s="164">
        <v>-10800</v>
      </c>
      <c r="K79" s="19"/>
      <c r="L79" s="145">
        <v>-46800</v>
      </c>
    </row>
    <row r="80" spans="1:12" ht="16.5" customHeight="1" x14ac:dyDescent="0.25">
      <c r="A80" s="52" t="s">
        <v>168</v>
      </c>
      <c r="B80" s="35"/>
      <c r="C80" s="18"/>
      <c r="D80" s="40">
        <v>19</v>
      </c>
      <c r="E80" s="35"/>
      <c r="F80" s="169">
        <v>152559</v>
      </c>
      <c r="G80" s="19"/>
      <c r="H80" s="146" t="s">
        <v>180</v>
      </c>
      <c r="I80" s="19"/>
      <c r="J80" s="165">
        <v>152559</v>
      </c>
      <c r="K80" s="19"/>
      <c r="L80" s="146" t="s">
        <v>180</v>
      </c>
    </row>
    <row r="81" spans="1:12" ht="16.5" customHeight="1" x14ac:dyDescent="0.25">
      <c r="A81" s="35"/>
      <c r="B81" s="35"/>
      <c r="C81" s="18"/>
      <c r="D81" s="36"/>
      <c r="E81" s="35"/>
      <c r="F81" s="143"/>
      <c r="G81" s="19"/>
      <c r="H81" s="145"/>
      <c r="I81" s="67"/>
      <c r="J81" s="143"/>
      <c r="K81" s="19"/>
      <c r="L81" s="145"/>
    </row>
    <row r="82" spans="1:12" ht="16.5" customHeight="1" x14ac:dyDescent="0.25">
      <c r="A82" s="35" t="s">
        <v>166</v>
      </c>
      <c r="B82" s="35"/>
      <c r="C82" s="18"/>
      <c r="D82" s="36"/>
      <c r="E82" s="35"/>
      <c r="F82" s="142">
        <f>SUM(F77:F80)</f>
        <v>136319</v>
      </c>
      <c r="G82" s="145"/>
      <c r="H82" s="146">
        <f>SUM(H77:H80)</f>
        <v>-49392</v>
      </c>
      <c r="I82" s="67"/>
      <c r="J82" s="142">
        <f>SUM(J77:J80)</f>
        <v>136842</v>
      </c>
      <c r="K82" s="19"/>
      <c r="L82" s="146">
        <f>SUM(L77:L80)</f>
        <v>-48887</v>
      </c>
    </row>
    <row r="83" spans="1:12" ht="16.5" customHeight="1" x14ac:dyDescent="0.25">
      <c r="A83" s="18"/>
      <c r="B83" s="18"/>
      <c r="C83" s="35"/>
      <c r="D83" s="36"/>
      <c r="E83" s="35"/>
      <c r="F83" s="143"/>
      <c r="G83" s="19"/>
      <c r="H83" s="145"/>
      <c r="I83" s="145"/>
      <c r="J83" s="143"/>
      <c r="K83" s="19"/>
      <c r="L83" s="145"/>
    </row>
    <row r="84" spans="1:12" ht="16.5" customHeight="1" x14ac:dyDescent="0.25">
      <c r="A84" s="35" t="s">
        <v>182</v>
      </c>
      <c r="B84" s="35"/>
      <c r="C84" s="35"/>
      <c r="D84" s="36"/>
      <c r="E84" s="35"/>
      <c r="F84" s="164">
        <v>108892</v>
      </c>
      <c r="G84" s="19"/>
      <c r="H84" s="145">
        <f>SUM(H82,H74,H43)</f>
        <v>1050</v>
      </c>
      <c r="I84" s="67"/>
      <c r="J84" s="143">
        <v>105082</v>
      </c>
      <c r="K84" s="19"/>
      <c r="L84" s="145">
        <f>SUM(L82,L74,L43)</f>
        <v>6051</v>
      </c>
    </row>
    <row r="85" spans="1:12" ht="16.5" customHeight="1" x14ac:dyDescent="0.25">
      <c r="A85" s="17" t="s">
        <v>44</v>
      </c>
      <c r="D85" s="36"/>
      <c r="E85" s="35"/>
      <c r="F85" s="165">
        <v>97002</v>
      </c>
      <c r="G85" s="19"/>
      <c r="H85" s="146">
        <v>99090</v>
      </c>
      <c r="I85" s="19"/>
      <c r="J85" s="142">
        <v>64845</v>
      </c>
      <c r="K85" s="19"/>
      <c r="L85" s="146">
        <v>63121</v>
      </c>
    </row>
    <row r="86" spans="1:12" ht="16.5" customHeight="1" x14ac:dyDescent="0.25">
      <c r="D86" s="36"/>
      <c r="E86" s="35"/>
      <c r="F86" s="54"/>
      <c r="G86" s="19"/>
      <c r="H86" s="140"/>
      <c r="I86" s="67"/>
      <c r="J86" s="54"/>
      <c r="K86" s="19"/>
      <c r="L86" s="140"/>
    </row>
    <row r="87" spans="1:12" ht="16.5" customHeight="1" thickBot="1" x14ac:dyDescent="0.3">
      <c r="A87" s="35" t="s">
        <v>45</v>
      </c>
      <c r="D87" s="36"/>
      <c r="E87" s="35"/>
      <c r="F87" s="175">
        <f>SUM(F84:F85)</f>
        <v>205894</v>
      </c>
      <c r="G87" s="19"/>
      <c r="H87" s="147">
        <f>SUM(H84:H85)</f>
        <v>100140</v>
      </c>
      <c r="I87" s="67"/>
      <c r="J87" s="175">
        <f>SUM(J84:J85)</f>
        <v>169927</v>
      </c>
      <c r="K87" s="19"/>
      <c r="L87" s="147">
        <f>SUM(L84:L85)</f>
        <v>69172</v>
      </c>
    </row>
    <row r="88" spans="1:12" ht="16.5" customHeight="1" thickTop="1" x14ac:dyDescent="0.25">
      <c r="E88" s="35"/>
      <c r="F88" s="54"/>
      <c r="G88" s="19"/>
      <c r="H88" s="140"/>
      <c r="I88" s="67"/>
      <c r="J88" s="54"/>
      <c r="K88" s="19"/>
      <c r="L88" s="140"/>
    </row>
    <row r="89" spans="1:12" ht="16.5" customHeight="1" x14ac:dyDescent="0.25">
      <c r="E89" s="35"/>
      <c r="F89" s="54"/>
      <c r="G89" s="19"/>
      <c r="H89" s="140"/>
      <c r="I89" s="67"/>
      <c r="J89" s="54"/>
      <c r="K89" s="19"/>
      <c r="L89" s="140"/>
    </row>
    <row r="90" spans="1:12" ht="16.5" customHeight="1" x14ac:dyDescent="0.25">
      <c r="A90" s="35" t="s">
        <v>148</v>
      </c>
      <c r="D90" s="36"/>
      <c r="E90" s="35"/>
      <c r="F90" s="54"/>
      <c r="G90" s="19"/>
      <c r="H90" s="140"/>
      <c r="I90" s="67"/>
      <c r="J90" s="54"/>
      <c r="K90" s="19"/>
      <c r="L90" s="140"/>
    </row>
    <row r="91" spans="1:12" ht="16.5" customHeight="1" x14ac:dyDescent="0.25">
      <c r="A91" s="52" t="s">
        <v>170</v>
      </c>
      <c r="B91" s="52"/>
      <c r="E91" s="35"/>
      <c r="F91" s="164">
        <v>251</v>
      </c>
      <c r="H91" s="42">
        <v>182</v>
      </c>
      <c r="J91" s="164">
        <v>259</v>
      </c>
      <c r="L91" s="42">
        <v>182</v>
      </c>
    </row>
    <row r="92" spans="1:12" ht="16.5" customHeight="1" x14ac:dyDescent="0.25">
      <c r="A92" s="52" t="s">
        <v>171</v>
      </c>
      <c r="B92" s="52"/>
      <c r="C92" s="18"/>
      <c r="E92" s="35"/>
      <c r="F92" s="164">
        <v>0</v>
      </c>
      <c r="G92" s="19"/>
      <c r="H92" s="42">
        <v>18</v>
      </c>
      <c r="I92" s="67"/>
      <c r="J92" s="164">
        <v>0</v>
      </c>
      <c r="K92" s="19"/>
      <c r="L92" s="42">
        <v>0</v>
      </c>
    </row>
    <row r="93" spans="1:12" ht="16.5" customHeight="1" x14ac:dyDescent="0.25">
      <c r="A93" s="52" t="s">
        <v>172</v>
      </c>
      <c r="B93" s="18"/>
      <c r="C93" s="18"/>
      <c r="E93" s="35"/>
      <c r="F93" s="164">
        <v>0</v>
      </c>
      <c r="G93" s="19"/>
      <c r="H93" s="42">
        <v>5706</v>
      </c>
      <c r="I93" s="67"/>
      <c r="J93" s="164">
        <v>0</v>
      </c>
      <c r="K93" s="19"/>
      <c r="L93" s="42">
        <v>4406</v>
      </c>
    </row>
    <row r="94" spans="1:12" ht="16.5" customHeight="1" x14ac:dyDescent="0.25">
      <c r="A94" s="52" t="s">
        <v>186</v>
      </c>
      <c r="B94" s="52"/>
      <c r="C94" s="18"/>
      <c r="E94" s="35"/>
      <c r="F94" s="48"/>
      <c r="G94" s="19"/>
      <c r="I94" s="67"/>
      <c r="J94" s="48"/>
      <c r="K94" s="19"/>
    </row>
    <row r="95" spans="1:12" ht="16.5" customHeight="1" x14ac:dyDescent="0.25">
      <c r="A95" s="35"/>
      <c r="B95" s="35"/>
      <c r="C95" s="153" t="s">
        <v>173</v>
      </c>
      <c r="D95" s="40">
        <v>14</v>
      </c>
      <c r="E95" s="35"/>
      <c r="F95" s="143">
        <v>7056</v>
      </c>
      <c r="G95" s="19"/>
      <c r="H95" s="42">
        <v>3501</v>
      </c>
      <c r="I95" s="67"/>
      <c r="J95" s="143">
        <v>7056</v>
      </c>
      <c r="K95" s="19"/>
      <c r="L95" s="42">
        <v>3501</v>
      </c>
    </row>
    <row r="96" spans="1:12" ht="16.5" customHeight="1" x14ac:dyDescent="0.25">
      <c r="A96" s="52"/>
      <c r="B96" s="35"/>
      <c r="C96" s="18"/>
      <c r="E96" s="35"/>
      <c r="G96" s="19"/>
      <c r="H96" s="145"/>
      <c r="I96" s="67"/>
      <c r="K96" s="19"/>
      <c r="L96" s="145"/>
    </row>
    <row r="108" spans="1:12" ht="16.5" customHeight="1" x14ac:dyDescent="0.25">
      <c r="A108" s="35"/>
      <c r="B108" s="35"/>
      <c r="C108" s="35"/>
      <c r="D108" s="36"/>
      <c r="E108" s="35"/>
      <c r="F108" s="145"/>
      <c r="G108" s="19"/>
      <c r="H108" s="145"/>
      <c r="I108" s="67"/>
      <c r="J108" s="145"/>
      <c r="K108" s="19"/>
      <c r="L108" s="145"/>
    </row>
    <row r="109" spans="1:12" ht="6.75" customHeight="1" x14ac:dyDescent="0.25">
      <c r="A109" s="35"/>
      <c r="B109" s="35"/>
      <c r="C109" s="35"/>
      <c r="D109" s="36"/>
      <c r="E109" s="35"/>
      <c r="F109" s="145"/>
      <c r="G109" s="19"/>
      <c r="H109" s="145"/>
      <c r="I109" s="67"/>
      <c r="J109" s="145"/>
      <c r="K109" s="19"/>
      <c r="L109" s="145"/>
    </row>
    <row r="110" spans="1:12" ht="21.95" customHeight="1" x14ac:dyDescent="0.25">
      <c r="A110" s="152" t="s">
        <v>86</v>
      </c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</row>
  </sheetData>
  <mergeCells count="9">
    <mergeCell ref="F62:H62"/>
    <mergeCell ref="J62:L62"/>
    <mergeCell ref="F6:H6"/>
    <mergeCell ref="J6:L6"/>
    <mergeCell ref="F7:H7"/>
    <mergeCell ref="J7:L7"/>
    <mergeCell ref="A55:L55"/>
    <mergeCell ref="F61:H61"/>
    <mergeCell ref="J61:L61"/>
  </mergeCells>
  <pageMargins left="0.8" right="0.5" top="0.5" bottom="0.6" header="0.49" footer="0.4"/>
  <pageSetup paperSize="9" scale="88" firstPageNumber="9" fitToHeight="0" orientation="portrait" useFirstPageNumber="1" horizontalDpi="1200" verticalDpi="1200" r:id="rId1"/>
  <headerFooter>
    <oddFooter>&amp;R&amp;"Arial,Regular"&amp;10&amp;P</oddFooter>
  </headerFooter>
  <rowBreaks count="1" manualBreakCount="1"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2-4</vt:lpstr>
      <vt:lpstr>5 (3m)</vt:lpstr>
      <vt:lpstr>6 (9m)</vt:lpstr>
      <vt:lpstr>7 </vt:lpstr>
      <vt:lpstr>8</vt:lpstr>
      <vt:lpstr>9-10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smsinstall</dc:creator>
  <cp:lastModifiedBy>Thanisorn Saetang (TH)</cp:lastModifiedBy>
  <cp:lastPrinted>2024-11-08T03:32:04Z</cp:lastPrinted>
  <dcterms:created xsi:type="dcterms:W3CDTF">2014-03-04T07:14:12Z</dcterms:created>
  <dcterms:modified xsi:type="dcterms:W3CDTF">2024-11-08T03:32:06Z</dcterms:modified>
</cp:coreProperties>
</file>